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 firstSheet="2" activeTab="6"/>
  </bookViews>
  <sheets>
    <sheet name="ÜBERSICHT" sheetId="7" r:id="rId1"/>
    <sheet name="P0000_E-Bike+Zubehör" sheetId="6" r:id="rId2"/>
    <sheet name="P1000_Elektronik" sheetId="5" r:id="rId3"/>
    <sheet name="P2000_Boden_Wasser" sheetId="2" r:id="rId4"/>
    <sheet name="P3000_Werkzeug" sheetId="3" r:id="rId5"/>
    <sheet name="P4000_PR" sheetId="8" r:id="rId6"/>
    <sheet name="P5000_Baumaterialien" sheetId="9" r:id="rId7"/>
  </sheets>
  <definedNames>
    <definedName name="_xlnm.Print_Area" localSheetId="1">'P0000_E-Bike+Zubehör'!$A$1:$K$10</definedName>
    <definedName name="_xlnm.Print_Area" localSheetId="2">P1000_Elektronik!$A$1:$K$34</definedName>
    <definedName name="_xlnm.Print_Area" localSheetId="3">P2000_Boden_Wasser!$A$1:$K$24</definedName>
    <definedName name="_xlnm.Print_Area" localSheetId="4">P3000_Werkzeug!$A$1:$K$20</definedName>
    <definedName name="_xlnm.Print_Area" localSheetId="0">ÜBERSICHT!$A$1:$D$11</definedName>
  </definedNames>
  <calcPr calcId="144525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9" l="1"/>
  <c r="H5" i="9" l="1"/>
  <c r="J5" i="9"/>
  <c r="K5" i="9"/>
  <c r="H4" i="9"/>
  <c r="J4" i="9" s="1"/>
  <c r="K4" i="9" s="1"/>
  <c r="C8" i="7" l="1"/>
  <c r="K3" i="8" l="1"/>
  <c r="J5" i="3"/>
  <c r="H6" i="3"/>
  <c r="H7" i="3"/>
  <c r="H4" i="8" l="1"/>
  <c r="J4" i="8" s="1"/>
  <c r="K4" i="8" s="1"/>
  <c r="H5" i="8"/>
  <c r="J5" i="8"/>
  <c r="K5" i="8" s="1"/>
  <c r="C9" i="7" l="1"/>
  <c r="K4" i="6"/>
  <c r="H6" i="8" l="1"/>
  <c r="J6" i="8" s="1"/>
  <c r="K6" i="8" s="1"/>
  <c r="J23" i="5" l="1"/>
  <c r="J20" i="5" l="1"/>
  <c r="K20" i="5" s="1"/>
  <c r="H20" i="5"/>
  <c r="H19" i="5"/>
  <c r="J19" i="5" s="1"/>
  <c r="K19" i="5" s="1"/>
  <c r="H13" i="5"/>
  <c r="J13" i="5" s="1"/>
  <c r="K13" i="5" s="1"/>
  <c r="H12" i="5"/>
  <c r="K8" i="6"/>
  <c r="K7" i="6"/>
  <c r="K6" i="6"/>
  <c r="J6" i="6"/>
  <c r="H6" i="6"/>
  <c r="H7" i="6"/>
  <c r="J7" i="6" s="1"/>
  <c r="H8" i="6"/>
  <c r="J8" i="6" s="1"/>
  <c r="H9" i="6"/>
  <c r="J9" i="6" s="1"/>
  <c r="K9" i="6" s="1"/>
  <c r="H4" i="6" l="1"/>
  <c r="J4" i="6"/>
  <c r="H5" i="6"/>
  <c r="J5" i="6" s="1"/>
  <c r="K23" i="5"/>
  <c r="H34" i="5"/>
  <c r="J34" i="5" s="1"/>
  <c r="K34" i="5" s="1"/>
  <c r="H33" i="5"/>
  <c r="J33" i="5" s="1"/>
  <c r="K33" i="5" s="1"/>
  <c r="H32" i="5"/>
  <c r="J32" i="5" s="1"/>
  <c r="K32" i="5" s="1"/>
  <c r="H31" i="5"/>
  <c r="J31" i="5" s="1"/>
  <c r="K31" i="5" s="1"/>
  <c r="H30" i="5"/>
  <c r="J30" i="5" s="1"/>
  <c r="K30" i="5" s="1"/>
  <c r="H29" i="5"/>
  <c r="J29" i="5" s="1"/>
  <c r="K29" i="5" s="1"/>
  <c r="H28" i="5"/>
  <c r="J28" i="5" s="1"/>
  <c r="K28" i="5" s="1"/>
  <c r="H27" i="5"/>
  <c r="J27" i="5" s="1"/>
  <c r="K27" i="5" s="1"/>
  <c r="H26" i="5"/>
  <c r="J26" i="5" s="1"/>
  <c r="K26" i="5" s="1"/>
  <c r="H25" i="5"/>
  <c r="J25" i="5" s="1"/>
  <c r="K25" i="5" s="1"/>
  <c r="H24" i="5"/>
  <c r="J24" i="5" s="1"/>
  <c r="K24" i="5" s="1"/>
  <c r="H22" i="5"/>
  <c r="J22" i="5" s="1"/>
  <c r="K22" i="5" s="1"/>
  <c r="H21" i="5"/>
  <c r="J21" i="5" s="1"/>
  <c r="K21" i="5" s="1"/>
  <c r="H18" i="5"/>
  <c r="J18" i="5" s="1"/>
  <c r="K18" i="5" s="1"/>
  <c r="H17" i="5"/>
  <c r="J17" i="5" s="1"/>
  <c r="K17" i="5" s="1"/>
  <c r="H16" i="5"/>
  <c r="J16" i="5" s="1"/>
  <c r="K16" i="5" s="1"/>
  <c r="H15" i="5"/>
  <c r="J15" i="5" s="1"/>
  <c r="K15" i="5" s="1"/>
  <c r="H14" i="5"/>
  <c r="J14" i="5" s="1"/>
  <c r="K14" i="5" s="1"/>
  <c r="J12" i="5"/>
  <c r="K12" i="5" s="1"/>
  <c r="H10" i="5"/>
  <c r="J10" i="5" s="1"/>
  <c r="K10" i="5" s="1"/>
  <c r="H11" i="5"/>
  <c r="J11" i="5" s="1"/>
  <c r="H9" i="5"/>
  <c r="J9" i="5" s="1"/>
  <c r="K9" i="5" s="1"/>
  <c r="H8" i="5"/>
  <c r="J8" i="5" s="1"/>
  <c r="K8" i="5" s="1"/>
  <c r="H7" i="5"/>
  <c r="J7" i="5" s="1"/>
  <c r="K7" i="5" s="1"/>
  <c r="H6" i="5"/>
  <c r="J6" i="5" s="1"/>
  <c r="K6" i="5" s="1"/>
  <c r="H5" i="5"/>
  <c r="J5" i="5" s="1"/>
  <c r="H4" i="5"/>
  <c r="J4" i="5" s="1"/>
  <c r="K4" i="5" s="1"/>
  <c r="K3" i="6" l="1"/>
  <c r="C4" i="7" s="1"/>
  <c r="K3" i="5"/>
  <c r="C5" i="7" s="1"/>
  <c r="H20" i="3"/>
  <c r="J20" i="3" s="1"/>
  <c r="K20" i="3" s="1"/>
  <c r="H19" i="3"/>
  <c r="J19" i="3" s="1"/>
  <c r="K19" i="3" s="1"/>
  <c r="H18" i="3"/>
  <c r="J18" i="3" s="1"/>
  <c r="K18" i="3" s="1"/>
  <c r="H17" i="3"/>
  <c r="J17" i="3" s="1"/>
  <c r="K17" i="3" s="1"/>
  <c r="H16" i="3"/>
  <c r="J16" i="3" s="1"/>
  <c r="K16" i="3" s="1"/>
  <c r="H15" i="3"/>
  <c r="J15" i="3" s="1"/>
  <c r="K15" i="3" s="1"/>
  <c r="H14" i="3"/>
  <c r="J14" i="3" s="1"/>
  <c r="K14" i="3" s="1"/>
  <c r="H13" i="3"/>
  <c r="J13" i="3" s="1"/>
  <c r="K13" i="3" s="1"/>
  <c r="H12" i="3"/>
  <c r="J12" i="3" s="1"/>
  <c r="K12" i="3" s="1"/>
  <c r="H11" i="3"/>
  <c r="J11" i="3" s="1"/>
  <c r="K11" i="3" s="1"/>
  <c r="H10" i="3"/>
  <c r="J10" i="3" s="1"/>
  <c r="K10" i="3" s="1"/>
  <c r="H9" i="3"/>
  <c r="J9" i="3" s="1"/>
  <c r="K9" i="3" s="1"/>
  <c r="H8" i="3"/>
  <c r="J8" i="3" s="1"/>
  <c r="K8" i="3" s="1"/>
  <c r="J7" i="3"/>
  <c r="K7" i="3" s="1"/>
  <c r="J6" i="3"/>
  <c r="K6" i="3" s="1"/>
  <c r="H5" i="3"/>
  <c r="K5" i="3" s="1"/>
  <c r="H4" i="3"/>
  <c r="J4" i="3" s="1"/>
  <c r="K4" i="3" s="1"/>
  <c r="K3" i="3" l="1"/>
  <c r="C7" i="7" s="1"/>
  <c r="H24" i="2"/>
  <c r="J24" i="2" s="1"/>
  <c r="K24" i="2" s="1"/>
  <c r="H23" i="2"/>
  <c r="J23" i="2" s="1"/>
  <c r="K23" i="2" s="1"/>
  <c r="H22" i="2"/>
  <c r="J22" i="2" s="1"/>
  <c r="K22" i="2" s="1"/>
  <c r="H21" i="2"/>
  <c r="J21" i="2" s="1"/>
  <c r="K21" i="2" s="1"/>
  <c r="H20" i="2"/>
  <c r="J20" i="2" s="1"/>
  <c r="K20" i="2" s="1"/>
  <c r="H19" i="2"/>
  <c r="J19" i="2" s="1"/>
  <c r="K19" i="2" s="1"/>
  <c r="H18" i="2"/>
  <c r="J18" i="2" s="1"/>
  <c r="K18" i="2" s="1"/>
  <c r="H17" i="2"/>
  <c r="J17" i="2" s="1"/>
  <c r="K17" i="2" s="1"/>
  <c r="H16" i="2"/>
  <c r="J16" i="2" s="1"/>
  <c r="K16" i="2" s="1"/>
  <c r="H15" i="2"/>
  <c r="J15" i="2" s="1"/>
  <c r="K15" i="2" s="1"/>
  <c r="H14" i="2"/>
  <c r="J14" i="2" s="1"/>
  <c r="K14" i="2" s="1"/>
  <c r="H13" i="2"/>
  <c r="J13" i="2" s="1"/>
  <c r="K13" i="2" s="1"/>
  <c r="H12" i="2"/>
  <c r="J12" i="2" s="1"/>
  <c r="K12" i="2" s="1"/>
  <c r="H11" i="2"/>
  <c r="J11" i="2" s="1"/>
  <c r="K11" i="2" s="1"/>
  <c r="H10" i="2"/>
  <c r="J10" i="2" s="1"/>
  <c r="K10" i="2" s="1"/>
  <c r="H9" i="2"/>
  <c r="J9" i="2" s="1"/>
  <c r="K9" i="2" s="1"/>
  <c r="H8" i="2"/>
  <c r="J8" i="2" s="1"/>
  <c r="K8" i="2" s="1"/>
  <c r="H7" i="2"/>
  <c r="J7" i="2" s="1"/>
  <c r="K7" i="2" s="1"/>
  <c r="H6" i="2"/>
  <c r="J6" i="2" s="1"/>
  <c r="K6" i="2" s="1"/>
  <c r="H5" i="2"/>
  <c r="J5" i="2" s="1"/>
  <c r="K5" i="2" s="1"/>
  <c r="H4" i="2"/>
  <c r="J4" i="2" s="1"/>
  <c r="K4" i="2" s="1"/>
  <c r="K3" i="2" l="1"/>
  <c r="C6" i="7" s="1"/>
  <c r="C11" i="7" s="1"/>
</calcChain>
</file>

<file path=xl/sharedStrings.xml><?xml version="1.0" encoding="utf-8"?>
<sst xmlns="http://schemas.openxmlformats.org/spreadsheetml/2006/main" count="520" uniqueCount="329">
  <si>
    <t>Drohne</t>
  </si>
  <si>
    <t>Wetterstation</t>
  </si>
  <si>
    <t>P1020</t>
  </si>
  <si>
    <t>P1030</t>
  </si>
  <si>
    <t>P1040</t>
  </si>
  <si>
    <t>Nummer</t>
  </si>
  <si>
    <t>Material</t>
  </si>
  <si>
    <t>Preisart</t>
  </si>
  <si>
    <t>Link</t>
  </si>
  <si>
    <t xml:space="preserve">Beschreibung </t>
  </si>
  <si>
    <t>Preis</t>
  </si>
  <si>
    <t>Versand</t>
  </si>
  <si>
    <t>Bemerkungen</t>
  </si>
  <si>
    <t xml:space="preserve">Siebe </t>
  </si>
  <si>
    <t>pro Set</t>
  </si>
  <si>
    <t>P2010</t>
  </si>
  <si>
    <t>haufwerk.com</t>
  </si>
  <si>
    <t>Stahlmaschen, Kunststoffränder, 6 Größen, auch einzeln erhältlich</t>
  </si>
  <si>
    <t>Spaten</t>
  </si>
  <si>
    <t>pro Stück</t>
  </si>
  <si>
    <t>hornbach.de</t>
  </si>
  <si>
    <t>P2020</t>
  </si>
  <si>
    <t>obi.de</t>
  </si>
  <si>
    <t>Lux Stahlblatt mit Holzstiel, abgerundete Blattkante</t>
  </si>
  <si>
    <t>P2030</t>
  </si>
  <si>
    <t>Eimer</t>
  </si>
  <si>
    <t>P2040</t>
  </si>
  <si>
    <t>Handschaufel</t>
  </si>
  <si>
    <t>Lux Blumenkelle Classic, Stahl</t>
  </si>
  <si>
    <t>P2050</t>
  </si>
  <si>
    <t>Pipetten</t>
  </si>
  <si>
    <t>50 Stück</t>
  </si>
  <si>
    <t>amazon.de</t>
  </si>
  <si>
    <t>10 mL Pasteurpipetten</t>
  </si>
  <si>
    <t>---</t>
  </si>
  <si>
    <t>P2070</t>
  </si>
  <si>
    <t>Lupe</t>
  </si>
  <si>
    <t>krantz-online.de</t>
  </si>
  <si>
    <t>10x, Metall, klappbar</t>
  </si>
  <si>
    <t>empfohlen</t>
  </si>
  <si>
    <t>P2080</t>
  </si>
  <si>
    <t>Becherglas</t>
  </si>
  <si>
    <t>glas-shop.com</t>
  </si>
  <si>
    <t>800 mL, niedrig</t>
  </si>
  <si>
    <t>P2090</t>
  </si>
  <si>
    <t>Glasstab</t>
  </si>
  <si>
    <t>chemoline.de</t>
  </si>
  <si>
    <t>Länge 250 mm</t>
  </si>
  <si>
    <t>P2100</t>
  </si>
  <si>
    <t>Waage</t>
  </si>
  <si>
    <t>real.de</t>
  </si>
  <si>
    <t>Taschenwaage, zuklappbar, Ablesbarkeit 0,1 g, max. 1000 g</t>
  </si>
  <si>
    <t>P2110</t>
  </si>
  <si>
    <t>Petrischalen</t>
  </si>
  <si>
    <t>laborbedarfshop.de</t>
  </si>
  <si>
    <t>Glas, Durchmesser 90 mm</t>
  </si>
  <si>
    <t>P2120</t>
  </si>
  <si>
    <t>Maßband</t>
  </si>
  <si>
    <t>50 m Rollmaßband</t>
  </si>
  <si>
    <t>P2130</t>
  </si>
  <si>
    <t>Klemmbretter</t>
  </si>
  <si>
    <t>A4, zuklappbar</t>
  </si>
  <si>
    <t>Stechzylinder</t>
  </si>
  <si>
    <t>P2140</t>
  </si>
  <si>
    <t>geotechnik-shop.de</t>
  </si>
  <si>
    <t>Ausstechzylinder 100 mm mit Kappen</t>
  </si>
  <si>
    <t>nicht an Privatkunden, Zubehör extra kaufen</t>
  </si>
  <si>
    <t>P2150</t>
  </si>
  <si>
    <t>conrad.de</t>
  </si>
  <si>
    <t>CO2-Messgerät mit Thermometer und  Luftfeuchtigkeit für Innenräume, Datenlogger-Funktion via SD-Karte</t>
  </si>
  <si>
    <t>besseres Angebot durch Rolf?</t>
  </si>
  <si>
    <t>P2160</t>
  </si>
  <si>
    <t>Kescher</t>
  </si>
  <si>
    <t>klappbarer Kescher, Alustange, Nylonnetz</t>
  </si>
  <si>
    <t>P2170</t>
  </si>
  <si>
    <t>Thermometer</t>
  </si>
  <si>
    <t>Helect Infrarotthermometer, -50 °C-550°C, 9 V Batterie</t>
  </si>
  <si>
    <t>P2180</t>
  </si>
  <si>
    <t>pH-Indikator-Papier</t>
  </si>
  <si>
    <t>pro Rolle</t>
  </si>
  <si>
    <t>Indikatorpapier Messbereich 1-14 mit Skala</t>
  </si>
  <si>
    <t>P2190</t>
  </si>
  <si>
    <t>Nitrat-Indikator</t>
  </si>
  <si>
    <t>100 Stück</t>
  </si>
  <si>
    <t>agris.de</t>
  </si>
  <si>
    <t>Nitratteststreifen für wässrige Lösungen</t>
  </si>
  <si>
    <t>P2200</t>
  </si>
  <si>
    <t>Sauerstoffmessgerät</t>
  </si>
  <si>
    <t>pce-instruments.com</t>
  </si>
  <si>
    <r>
      <t xml:space="preserve">für Flüssigkeiten und Umgebungsluft, automatische Temperaturkompensation -&gt; kann auch direkt in Flüssen, … genutzt werden, Elektrolyt enthalten, bis 20 mg/L, Auflösung 0,1mg/L, Genauigkeit </t>
    </r>
    <r>
      <rPr>
        <sz val="11"/>
        <color theme="1"/>
        <rFont val="Calibri"/>
        <family val="2"/>
      </rPr>
      <t>±0,4 mg/L</t>
    </r>
  </si>
  <si>
    <t>BSB Verdünnungsmethode -&gt; Vorteil: Genauigkeit, Nachteil: nur Momentaufnahme am Anfang und nach 5 Tagen (ggf. beide Methoden vergleichen)</t>
  </si>
  <si>
    <t>P2210</t>
  </si>
  <si>
    <t>Karlsruher Flasche</t>
  </si>
  <si>
    <t>BSB5-Flasche mit Stopfen, 300 mL</t>
  </si>
  <si>
    <t>P2220</t>
  </si>
  <si>
    <t>Flaschenmanometer</t>
  </si>
  <si>
    <t>candirect.eu</t>
  </si>
  <si>
    <t>geeignet für Bügelflaschen, bis 4 bar</t>
  </si>
  <si>
    <r>
      <t xml:space="preserve">BSB Manometrische Bestimmungmethode -&gt; Vorteil: Verlauf statt Momentaufnahme, Nachteil: Ungenauigkeit von </t>
    </r>
    <r>
      <rPr>
        <sz val="11"/>
        <color theme="1"/>
        <rFont val="Calibri"/>
        <family val="2"/>
      </rPr>
      <t>±</t>
    </r>
    <r>
      <rPr>
        <sz val="11"/>
        <color theme="1"/>
        <rFont val="Calibri"/>
        <family val="2"/>
        <scheme val="minor"/>
      </rPr>
      <t>5-10%</t>
    </r>
  </si>
  <si>
    <t>AUSWAHL</t>
  </si>
  <si>
    <t>Makita DJV 180 M1J Akku Stichsäge 18V + 1x Akku 4,0Ah + Makpac - ohne Ladegerät</t>
  </si>
  <si>
    <t>dinotech.org</t>
  </si>
  <si>
    <t>Akku-Stichsäge</t>
  </si>
  <si>
    <t>Akku-Schrauber, groß</t>
  </si>
  <si>
    <t>Akku-Schrauber, klein</t>
  </si>
  <si>
    <t>Für den Bau von Hochbeeten, Vogelhäuschen, etc.</t>
  </si>
  <si>
    <t>Für "Große", zum Bauen aufwendiger Strukturen</t>
  </si>
  <si>
    <t>Für "Kleine", kann weniger, ist aber für Kinder handhabbar</t>
  </si>
  <si>
    <t>Makita DHP453RFX2 Akku-Schlagbohrschrauber 18V 3.0Ah Li-Ion inkl. 2. Akku, inkl. Koffer, inkl. Zubehör</t>
  </si>
  <si>
    <t>voelkner.de</t>
  </si>
  <si>
    <t>Makita DF012DSE DF012DSE Akku-Knickschrauber 7.2V 1.5Ah Li-Ion inkl. 2. Akku, inkl. Koffer</t>
  </si>
  <si>
    <t>Anz.</t>
  </si>
  <si>
    <t>Zw.summe</t>
  </si>
  <si>
    <t>Brutto, ges.</t>
  </si>
  <si>
    <t>P3010</t>
  </si>
  <si>
    <t>P3020</t>
  </si>
  <si>
    <t>P3030</t>
  </si>
  <si>
    <t>Tixit Aluminium-Werkzeugkoffer WOODY 120-teilig für Holzbearbeitung</t>
  </si>
  <si>
    <t>Werkzeugkoffer für Holz</t>
  </si>
  <si>
    <t>Werkzeug</t>
  </si>
  <si>
    <t>Sägeblätter</t>
  </si>
  <si>
    <t>WORKPRO Stichsägeblätter Set, 25tlg.T-Schaft Stichsägeblätter inkl. Kunststoff-Box</t>
  </si>
  <si>
    <t>Topfbohrer</t>
  </si>
  <si>
    <t>Sinzau Durchmesser 15/20/25/30/35/40mm, 6 Stück Topfbohrer mit Zentrierspitze</t>
  </si>
  <si>
    <t>Augusta Feinsägen Set 2-teilig mit Kunststoffgehrungslade 250 mm, 2225 SET AMA</t>
  </si>
  <si>
    <t>Feinsäge mit Gehrungslade</t>
  </si>
  <si>
    <t>Bessey Einhandzwinge KliKlamp KLI 300/80</t>
  </si>
  <si>
    <t>contorion.de</t>
  </si>
  <si>
    <t>Hebelzwinge</t>
  </si>
  <si>
    <t>Walter Sägen Set 3-TLG, Handsäge, Stichsäge, Rückensäge, ergonomischer Griff, gehärtete Zähne</t>
  </si>
  <si>
    <t>Fuchsschwanz, Rückensäge</t>
  </si>
  <si>
    <t>Bohrständer</t>
  </si>
  <si>
    <t>Brüder Mannesmann Bohrständer 420 mm, M 1255-420</t>
  </si>
  <si>
    <t>Silverline 380677 Maschinenschraubstock 65 mm</t>
  </si>
  <si>
    <t>Maschinenschraubstock</t>
  </si>
  <si>
    <t>Schraubendreher PZ2</t>
  </si>
  <si>
    <t>PROXXON 22074 FLEX DOT Schraubendreher Kreuzschlitz Pozidriv PZ2 Länge 100mm</t>
  </si>
  <si>
    <t>Meister Schlosserhammer - 200 g Kopfgewicht</t>
  </si>
  <si>
    <t>Hammer, 200g</t>
  </si>
  <si>
    <t>6x für das Trainieren manueller Fähigkeiten</t>
  </si>
  <si>
    <t>Brüder Mannesmann Werkzeug M76503 Schlosserhammer 300 g</t>
  </si>
  <si>
    <t>Hammer, 300g</t>
  </si>
  <si>
    <t>Stanley Wonder Bar Nageleisen</t>
  </si>
  <si>
    <t>Nageleisen</t>
  </si>
  <si>
    <t>S&amp;R Kombizange 180 mm x 39 mm, Cr-V, 2-Komponentengriffe, gummiert</t>
  </si>
  <si>
    <t>Kombizange 180 mm</t>
  </si>
  <si>
    <t>Alyco 197398 Winkelschmiege Edelstahl Griff Aluminium 250 mm</t>
  </si>
  <si>
    <t>Winkelschmiege</t>
  </si>
  <si>
    <t>Laptop / Notebook</t>
  </si>
  <si>
    <t>saturn.de</t>
  </si>
  <si>
    <t>Acer Extensa 15 (EX215-22-R4E7) 15,6" Full HD, Ryzen™ 5 3500U, 8GB RAM, 256GB SSD</t>
  </si>
  <si>
    <t>P1020b</t>
  </si>
  <si>
    <t>DJI Mavic Air 2</t>
  </si>
  <si>
    <t>Koffer für Drohne</t>
  </si>
  <si>
    <t>LEKUFEE Case for DJI Mavic Air 2 Fly More Kits with DJI Smart Controller and Accessories</t>
  </si>
  <si>
    <t>Mini-Drohne, programmierbar</t>
  </si>
  <si>
    <t>RYZE TELLO EDU (POWERED BY DJI) Drohne Grau</t>
  </si>
  <si>
    <t>P1050</t>
  </si>
  <si>
    <t>Akaso EK7000, 4K WiFi Action Camera/Underwater Camera 170°, 12MP</t>
  </si>
  <si>
    <t>P1060</t>
  </si>
  <si>
    <t>Action Cams</t>
  </si>
  <si>
    <t>antratek.de</t>
  </si>
  <si>
    <t>LoRaWAN Gateway</t>
  </si>
  <si>
    <t>DLOS8 OUTDOOR LORAWAN GATEWAY WITH 4G</t>
  </si>
  <si>
    <t>P1070</t>
  </si>
  <si>
    <t>exp-tech.de</t>
  </si>
  <si>
    <t>P1080</t>
  </si>
  <si>
    <t>P1070b</t>
  </si>
  <si>
    <t>aliexpress.com</t>
  </si>
  <si>
    <t>Wetterballon-Komplettset, Datenlogger, Space Cam, Battery Pack</t>
  </si>
  <si>
    <t>stratoflights.com</t>
  </si>
  <si>
    <t>USB-Mikroskop</t>
  </si>
  <si>
    <t>Wetterballon</t>
  </si>
  <si>
    <t>P1090</t>
  </si>
  <si>
    <t>welectron.com</t>
  </si>
  <si>
    <t>NVIDIA Jetson KI-Comp.</t>
  </si>
  <si>
    <t>P1100</t>
  </si>
  <si>
    <t>NVIDIA Jetson Nano 4GB Developer Kit (B01) + Extras</t>
  </si>
  <si>
    <t>SanDisk Extreme 128 GB microSDXC memory card</t>
  </si>
  <si>
    <t>P1110</t>
  </si>
  <si>
    <t>SD-Card, 128 MB</t>
  </si>
  <si>
    <t xml:space="preserve">Sainlogic Professional WiFi Weather Station Internet </t>
  </si>
  <si>
    <t>P1120</t>
  </si>
  <si>
    <t>P3000</t>
  </si>
  <si>
    <t>P2000</t>
  </si>
  <si>
    <t>Micro:bit V2 Robotik</t>
  </si>
  <si>
    <t>amazon.de, Liste 01</t>
  </si>
  <si>
    <t>Kombination aus 3 Kits: Micro:bit V2 + Sensor-Kit + Robotik-Kit</t>
  </si>
  <si>
    <t>P1130</t>
  </si>
  <si>
    <t>Arduino</t>
  </si>
  <si>
    <t xml:space="preserve">Elegoo Set/Kit for Arduino UNO, The Complete Ultimate Starter Kit </t>
  </si>
  <si>
    <t>P1140</t>
  </si>
  <si>
    <t>robotshop</t>
  </si>
  <si>
    <t>Dragino LSN50-V2 Wasserdichter LoRa Sensor Node (868 MHz)</t>
  </si>
  <si>
    <t>Dragino LoRa Modul</t>
  </si>
  <si>
    <t>P1150</t>
  </si>
  <si>
    <t>Kunststoffkisten mit Deckel</t>
  </si>
  <si>
    <t>AUER Eurobehälter geschlossen EG 43/22 + Deckel</t>
  </si>
  <si>
    <t xml:space="preserve">AUER </t>
  </si>
  <si>
    <t>P1160</t>
  </si>
  <si>
    <t xml:space="preserve">MakerHawk Raspberry Pi Webcam IR Fisheye 150-160 Grad 5MP OV5647 </t>
  </si>
  <si>
    <t>IR Webcam</t>
  </si>
  <si>
    <t>P1170</t>
  </si>
  <si>
    <t>Raspberry Pi Zero WH v.1.1, 1 GHz, 512 MB RAM, WIFI, BT</t>
  </si>
  <si>
    <t>reichelt.de</t>
  </si>
  <si>
    <t>Raspberry Pi Zero</t>
  </si>
  <si>
    <t>P1180</t>
  </si>
  <si>
    <t>USB Camera, C Mount</t>
  </si>
  <si>
    <t>ELP USB Cam 8MP 5-50 mm Manual Variable Focus Lens, IMX179 Sensor</t>
  </si>
  <si>
    <t>P1190</t>
  </si>
  <si>
    <t>Power Bank, 10000 mAh</t>
  </si>
  <si>
    <t>P1200</t>
  </si>
  <si>
    <t>Intenso external battery power bank charger Black</t>
  </si>
  <si>
    <t>Kabeltrommel, 25m, outdoor</t>
  </si>
  <si>
    <t>Brennenstuhl 1218370 Kabeltrommel 25.00m Orange SchuKo-Stecker</t>
  </si>
  <si>
    <t>P1210</t>
  </si>
  <si>
    <t>Steckdosenleiste</t>
  </si>
  <si>
    <t>Brennenstuhl 1159900805 Steckdosenleiste mit Sch. 5fach, Schutzkontakt</t>
  </si>
  <si>
    <t>P1220</t>
  </si>
  <si>
    <t>P1230</t>
  </si>
  <si>
    <t>4G + Wifi Router</t>
  </si>
  <si>
    <t>TP-Link Router Archer MR600</t>
  </si>
  <si>
    <t>Mini-Stativ</t>
  </si>
  <si>
    <t>Amazon Basics Mini Smartphone Tripod</t>
  </si>
  <si>
    <t>P1240</t>
  </si>
  <si>
    <t>ESP32-LoRa-Module</t>
  </si>
  <si>
    <t>LILYGO® TTGO LoRa32 V2.1_1.6 Ver. 868 LoRa OLED 0.96 Inch SD Card</t>
  </si>
  <si>
    <t>P1250</t>
  </si>
  <si>
    <t>LILYGO® TTGO T-Camera ESP32 WROVER &amp; PSRAM Camera OV2640</t>
  </si>
  <si>
    <t>P1260</t>
  </si>
  <si>
    <t>ESP32-Camera Module</t>
  </si>
  <si>
    <t>banggood.com</t>
  </si>
  <si>
    <t>Geekcreit® DIY L298N 2WD Ultrasonic Smart Tracking Robot Car Kit</t>
  </si>
  <si>
    <t>Roboter-Auto, 2-rädrig</t>
  </si>
  <si>
    <t>P1270</t>
  </si>
  <si>
    <t>P0010</t>
  </si>
  <si>
    <t>P0010b</t>
  </si>
  <si>
    <t>P1000</t>
  </si>
  <si>
    <t>P0000</t>
  </si>
  <si>
    <t>Nummerngruppe</t>
  </si>
  <si>
    <t>Zwischensumme, brutto</t>
  </si>
  <si>
    <t>Boden- und Wasseranalyse</t>
  </si>
  <si>
    <t xml:space="preserve"> Details auf separatem Tabellenblatt</t>
  </si>
  <si>
    <t>Elektronik</t>
  </si>
  <si>
    <t>Bemerkung</t>
  </si>
  <si>
    <t>GESAMT</t>
  </si>
  <si>
    <t>LEADER-Projektantrag MoMoLab: geplante Materialkosten</t>
  </si>
  <si>
    <t>Warengruppe</t>
  </si>
  <si>
    <t>P3040</t>
  </si>
  <si>
    <t>P3050</t>
  </si>
  <si>
    <t>P3060</t>
  </si>
  <si>
    <t>P3070</t>
  </si>
  <si>
    <t>P3080</t>
  </si>
  <si>
    <t>P3090</t>
  </si>
  <si>
    <t>P3100</t>
  </si>
  <si>
    <t>P3110</t>
  </si>
  <si>
    <t>P3120</t>
  </si>
  <si>
    <t>P3130</t>
  </si>
  <si>
    <t>P3140</t>
  </si>
  <si>
    <t>P3150</t>
  </si>
  <si>
    <t>P3160</t>
  </si>
  <si>
    <t>P3170</t>
  </si>
  <si>
    <t>P2000: Boden- und Wasseranalytik</t>
  </si>
  <si>
    <t>P3000: Werkzeug</t>
  </si>
  <si>
    <t>P1000: Elektronische Komponenten und Geräte</t>
  </si>
  <si>
    <t xml:space="preserve">CO2-Messgerät </t>
  </si>
  <si>
    <t>Kalkhoff Endeavour 7.B Pure - 625 Wh - 2020; Angebot Elektrofahrrad-Einfach</t>
  </si>
  <si>
    <t>E-Bike, Angebot 1</t>
  </si>
  <si>
    <t>E-Bike, Angebot 2</t>
  </si>
  <si>
    <t>P0000: E-Bike + Zubehör</t>
  </si>
  <si>
    <t>elektrofahrrad-einfach.de</t>
  </si>
  <si>
    <t>P0020</t>
  </si>
  <si>
    <t>E-Bike + Zubehör</t>
  </si>
  <si>
    <t>P0030</t>
  </si>
  <si>
    <t>fahrradanhaenger-direkt.de</t>
  </si>
  <si>
    <t>Roland Carrie M.e Basismodell Fahrrad Lastenanhänger</t>
  </si>
  <si>
    <t>Weber EH-Kupplung</t>
  </si>
  <si>
    <t>Kupplung für Anhänger</t>
  </si>
  <si>
    <t>P0040</t>
  </si>
  <si>
    <t>Handstück für Anhänger</t>
  </si>
  <si>
    <t>Roland Handstück für Carrie M</t>
  </si>
  <si>
    <t xml:space="preserve">USB-Mikroskop Trinocular </t>
  </si>
  <si>
    <t>P1085</t>
  </si>
  <si>
    <t>USB Mikroskop-Kamera</t>
  </si>
  <si>
    <t>wehrfritz.com</t>
  </si>
  <si>
    <t>Wehrfritz Mikroskop-Kamera</t>
  </si>
  <si>
    <t>Samsung ICR18650-26 Spezial Akku</t>
  </si>
  <si>
    <t>P1131</t>
  </si>
  <si>
    <t>P1132</t>
  </si>
  <si>
    <t>Batterie für Roboter</t>
  </si>
  <si>
    <t>Ladegerät für Batterien</t>
  </si>
  <si>
    <t>Battery Charger C8; u.a. für 18650 geeignet</t>
  </si>
  <si>
    <t>P0050</t>
  </si>
  <si>
    <t>Fahrradschloss mit Alarm</t>
  </si>
  <si>
    <t>ABUS Bordo Folding Bike Lock with Alarm</t>
  </si>
  <si>
    <t>Fahrradanhänger</t>
  </si>
  <si>
    <t>Nur die Drohne oder das Set? Der jetzige Preis ist für das Set</t>
  </si>
  <si>
    <t>Nicht auf lager, bestellbar</t>
  </si>
  <si>
    <t>Datenlogger STRATO3 nicht mehr erhältlich nur STRATO4 oder STATOmni</t>
  </si>
  <si>
    <t xml:space="preserve">Andere Website </t>
  </si>
  <si>
    <t>P4000: PR</t>
  </si>
  <si>
    <t>P4010</t>
  </si>
  <si>
    <t>Rosebikes.de</t>
  </si>
  <si>
    <t>Baueimer Kunststoff, 20 L</t>
  </si>
  <si>
    <t>P4011</t>
  </si>
  <si>
    <t>Flyer</t>
  </si>
  <si>
    <t>Bewerbung von öffentlichen Events z.B. Stratosphäreballon</t>
  </si>
  <si>
    <t>1000 Stück</t>
  </si>
  <si>
    <t>flyeralarm.com</t>
  </si>
  <si>
    <t>Plakate</t>
  </si>
  <si>
    <t>office-partner.de</t>
  </si>
  <si>
    <t>cyberport.de</t>
  </si>
  <si>
    <t>HP 255 G7 15,6" FHD R5-3500U 8GB/256GB SSD DVD±RW Win10 Pro 2D200EA</t>
  </si>
  <si>
    <t>Beide Laptops haben die selben Teile</t>
  </si>
  <si>
    <t>Öffentlichkeitsarbeit</t>
  </si>
  <si>
    <t xml:space="preserve">Rose Xtra Watt Evo+ </t>
  </si>
  <si>
    <t>~30 pro Stadt</t>
  </si>
  <si>
    <t>P5000: Baumaterialien</t>
  </si>
  <si>
    <t>P5010</t>
  </si>
  <si>
    <t>Mehrzweckschrauben-Sortiment</t>
  </si>
  <si>
    <t>bauhaus.info</t>
  </si>
  <si>
    <t>BAUHAUS Mehrzweckschrauben-Sortiment, Kopf-Kreuzschlitz (Pozidriv), 1.800 -tlg.</t>
  </si>
  <si>
    <t>Vielzweckplatte</t>
  </si>
  <si>
    <t>P5020</t>
  </si>
  <si>
    <t>Vielzweckplatte Fichte, Kantenschutz, 20x500x1500 mm</t>
  </si>
  <si>
    <t>P4000</t>
  </si>
  <si>
    <t>P5000</t>
  </si>
  <si>
    <t>Baumaterialien</t>
  </si>
  <si>
    <t>Details auf separatem Tabellenblatt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</si>
</sst>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0" applyNumberFormat="0" applyFill="0" applyBorder="0" applyAlignment="0" applyProtection="0"/>
    <xf numFmtId="44" fontId="3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2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2" borderId="0" xfId="0" applyFill="1" applyAlignment="1">
      <alignment vertical="top"/>
    </xf>
    <xf numFmtId="0" fontId="2" fillId="2" borderId="0" xfId="2" applyFill="1" applyAlignment="1">
      <alignment vertical="top"/>
    </xf>
    <xf numFmtId="44" fontId="0" fillId="2" borderId="0" xfId="3" applyFont="1" applyFill="1" applyAlignment="1">
      <alignment vertical="top"/>
    </xf>
    <xf numFmtId="44" fontId="0" fillId="2" borderId="0" xfId="0" applyNumberFormat="1" applyFill="1" applyAlignment="1">
      <alignment vertical="top"/>
    </xf>
    <xf numFmtId="44" fontId="5" fillId="2" borderId="0" xfId="0" applyNumberFormat="1" applyFont="1" applyFill="1" applyAlignment="1">
      <alignment vertical="top"/>
    </xf>
    <xf numFmtId="0" fontId="2" fillId="0" borderId="0" xfId="2" applyAlignment="1">
      <alignment vertical="top"/>
    </xf>
    <xf numFmtId="0" fontId="0" fillId="0" borderId="0" xfId="0" applyFill="1" applyAlignment="1">
      <alignment vertical="top"/>
    </xf>
    <xf numFmtId="44" fontId="0" fillId="0" borderId="0" xfId="3" applyFont="1" applyAlignment="1">
      <alignment vertical="top"/>
    </xf>
    <xf numFmtId="44" fontId="0" fillId="0" borderId="0" xfId="3" applyFont="1" applyFill="1" applyAlignment="1">
      <alignment vertical="top"/>
    </xf>
    <xf numFmtId="44" fontId="0" fillId="0" borderId="0" xfId="0" applyNumberFormat="1" applyFill="1" applyAlignment="1">
      <alignment vertical="top"/>
    </xf>
    <xf numFmtId="44" fontId="5" fillId="0" borderId="0" xfId="0" applyNumberFormat="1" applyFont="1" applyFill="1" applyAlignment="1">
      <alignment vertical="top"/>
    </xf>
    <xf numFmtId="0" fontId="0" fillId="2" borderId="0" xfId="0" applyFill="1" applyAlignment="1">
      <alignment vertical="top" wrapText="1"/>
    </xf>
    <xf numFmtId="44" fontId="0" fillId="0" borderId="0" xfId="3" quotePrefix="1" applyFont="1" applyAlignment="1">
      <alignment horizontal="center" vertical="top"/>
    </xf>
    <xf numFmtId="44" fontId="0" fillId="2" borderId="0" xfId="3" quotePrefix="1" applyFont="1" applyFill="1" applyAlignment="1">
      <alignment horizontal="center" vertical="top"/>
    </xf>
    <xf numFmtId="0" fontId="5" fillId="2" borderId="0" xfId="0" applyFont="1" applyFill="1" applyAlignment="1">
      <alignment vertical="top"/>
    </xf>
    <xf numFmtId="0" fontId="5" fillId="0" borderId="0" xfId="0" applyFont="1" applyFill="1" applyAlignment="1">
      <alignment vertical="top"/>
    </xf>
    <xf numFmtId="44" fontId="0" fillId="0" borderId="0" xfId="3" applyFont="1" applyAlignment="1">
      <alignment horizontal="center" vertical="top"/>
    </xf>
    <xf numFmtId="44" fontId="0" fillId="2" borderId="0" xfId="3" applyFont="1" applyFill="1" applyAlignment="1">
      <alignment horizontal="center" vertical="top"/>
    </xf>
    <xf numFmtId="0" fontId="1" fillId="2" borderId="0" xfId="0" applyFont="1" applyFill="1" applyAlignment="1">
      <alignment vertical="top"/>
    </xf>
    <xf numFmtId="44" fontId="1" fillId="2" borderId="1" xfId="1" applyNumberFormat="1" applyFill="1" applyAlignment="1">
      <alignment vertical="top"/>
    </xf>
    <xf numFmtId="44" fontId="1" fillId="3" borderId="1" xfId="1" applyNumberFormat="1" applyFill="1" applyAlignment="1">
      <alignment vertical="top"/>
    </xf>
    <xf numFmtId="44" fontId="1" fillId="2" borderId="0" xfId="3" applyFont="1" applyFill="1" applyAlignment="1">
      <alignment vertical="top"/>
    </xf>
    <xf numFmtId="0" fontId="4" fillId="2" borderId="0" xfId="0" applyFont="1" applyFill="1" applyAlignment="1">
      <alignment vertical="top"/>
    </xf>
    <xf numFmtId="0" fontId="1" fillId="0" borderId="0" xfId="0" applyFont="1"/>
    <xf numFmtId="44" fontId="0" fillId="0" borderId="0" xfId="0" applyNumberFormat="1"/>
    <xf numFmtId="44" fontId="0" fillId="0" borderId="0" xfId="0" applyNumberFormat="1" applyAlignment="1">
      <alignment vertical="top"/>
    </xf>
    <xf numFmtId="44" fontId="1" fillId="4" borderId="1" xfId="1" applyNumberFormat="1" applyFill="1"/>
    <xf numFmtId="0" fontId="1" fillId="0" borderId="0" xfId="0" applyFont="1" applyFill="1" applyAlignment="1">
      <alignment vertical="top"/>
    </xf>
    <xf numFmtId="0" fontId="2" fillId="0" borderId="0" xfId="2" applyFill="1" applyAlignment="1">
      <alignment vertical="top"/>
    </xf>
    <xf numFmtId="0" fontId="1" fillId="5" borderId="0" xfId="0" applyFont="1" applyFill="1" applyAlignment="1">
      <alignment vertical="top"/>
    </xf>
    <xf numFmtId="0" fontId="0" fillId="5" borderId="0" xfId="0" applyFill="1" applyAlignment="1">
      <alignment vertical="top"/>
    </xf>
    <xf numFmtId="0" fontId="2" fillId="5" borderId="0" xfId="2" applyFill="1" applyAlignment="1">
      <alignment vertical="top"/>
    </xf>
    <xf numFmtId="44" fontId="0" fillId="5" borderId="0" xfId="3" applyFont="1" applyFill="1" applyAlignment="1">
      <alignment vertical="top"/>
    </xf>
    <xf numFmtId="44" fontId="0" fillId="5" borderId="0" xfId="0" applyNumberFormat="1" applyFill="1" applyAlignment="1">
      <alignment vertical="top"/>
    </xf>
    <xf numFmtId="44" fontId="5" fillId="5" borderId="0" xfId="0" applyNumberFormat="1" applyFont="1" applyFill="1" applyAlignment="1">
      <alignment vertical="top"/>
    </xf>
    <xf numFmtId="0" fontId="5" fillId="5" borderId="0" xfId="0" applyFont="1" applyFill="1" applyAlignment="1">
      <alignment vertical="top"/>
    </xf>
    <xf numFmtId="44" fontId="0" fillId="5" borderId="0" xfId="3" quotePrefix="1" applyFont="1" applyFill="1" applyAlignment="1">
      <alignment horizontal="center" vertical="top"/>
    </xf>
    <xf numFmtId="44" fontId="0" fillId="0" borderId="0" xfId="3" quotePrefix="1" applyFont="1" applyFill="1" applyAlignment="1">
      <alignment horizontal="center" vertical="top"/>
    </xf>
    <xf numFmtId="0" fontId="2" fillId="5" borderId="0" xfId="2" applyFill="1"/>
    <xf numFmtId="44" fontId="1" fillId="5" borderId="0" xfId="3" applyFont="1" applyFill="1" applyAlignment="1">
      <alignment vertical="top"/>
    </xf>
    <xf numFmtId="0" fontId="4" fillId="5" borderId="0" xfId="0" applyFont="1" applyFill="1" applyAlignment="1">
      <alignment vertical="top"/>
    </xf>
    <xf numFmtId="0" fontId="0" fillId="5" borderId="0" xfId="0" applyFill="1"/>
    <xf numFmtId="0" fontId="0" fillId="5" borderId="0" xfId="0" applyFill="1" applyAlignment="1">
      <alignment vertical="top" wrapText="1"/>
    </xf>
    <xf numFmtId="0" fontId="1" fillId="5" borderId="0" xfId="0" applyFont="1" applyFill="1"/>
    <xf numFmtId="44" fontId="0" fillId="5" borderId="0" xfId="0" applyNumberFormat="1" applyFill="1"/>
    <xf numFmtId="0" fontId="0" fillId="0" borderId="0" xfId="0" applyFont="1" applyAlignment="1">
      <alignment vertical="center"/>
    </xf>
    <xf numFmtId="0" fontId="0" fillId="5" borderId="0" xfId="0" applyFont="1" applyFill="1" applyAlignment="1">
      <alignment vertical="center"/>
    </xf>
    <xf numFmtId="44" fontId="0" fillId="0" borderId="0" xfId="3" applyFont="1"/>
    <xf numFmtId="44" fontId="0" fillId="5" borderId="0" xfId="3" applyFont="1" applyFill="1"/>
    <xf numFmtId="0" fontId="0" fillId="5" borderId="0" xfId="0" applyFont="1" applyFill="1" applyAlignment="1">
      <alignment vertical="top"/>
    </xf>
    <xf numFmtId="0" fontId="1" fillId="0" borderId="0" xfId="0" applyFont="1" applyFill="1"/>
    <xf numFmtId="0" fontId="0" fillId="0" borderId="0" xfId="0" applyFill="1"/>
    <xf numFmtId="0" fontId="2" fillId="0" borderId="0" xfId="2" applyFill="1"/>
    <xf numFmtId="44" fontId="0" fillId="0" borderId="0" xfId="3" applyFont="1" applyFill="1"/>
    <xf numFmtId="44" fontId="0" fillId="0" borderId="0" xfId="0" applyNumberFormat="1" applyFill="1"/>
    <xf numFmtId="44" fontId="3" fillId="5" borderId="0" xfId="3" applyFont="1" applyFill="1" applyAlignment="1">
      <alignment vertical="top"/>
    </xf>
    <xf numFmtId="6" fontId="0" fillId="0" borderId="0" xfId="3" applyNumberFormat="1" applyFont="1" applyFill="1"/>
    <xf numFmtId="6" fontId="0" fillId="5" borderId="0" xfId="3" applyNumberFormat="1" applyFont="1" applyFill="1" applyAlignment="1">
      <alignment vertical="top"/>
    </xf>
    <xf numFmtId="0" fontId="1" fillId="2" borderId="0" xfId="0" applyFont="1" applyFill="1" applyAlignment="1">
      <alignment horizontal="center" vertical="top"/>
    </xf>
    <xf numFmtId="0" fontId="0" fillId="0" borderId="0" xfId="0" applyFill="1" applyAlignment="1">
      <alignment horizontal="center" vertical="top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center" vertical="top"/>
    </xf>
    <xf numFmtId="0" fontId="0" fillId="0" borderId="0" xfId="0" applyAlignment="1">
      <alignment horizontal="center"/>
    </xf>
    <xf numFmtId="44" fontId="0" fillId="6" borderId="0" xfId="3" applyFont="1" applyFill="1" applyAlignment="1">
      <alignment vertical="top"/>
    </xf>
    <xf numFmtId="44" fontId="0" fillId="7" borderId="0" xfId="3" applyFont="1" applyFill="1" applyAlignment="1">
      <alignment vertical="top"/>
    </xf>
    <xf numFmtId="164" fontId="0" fillId="0" borderId="0" xfId="0" applyNumberFormat="1"/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0" xfId="0" applyFont="1" applyFill="1" applyAlignment="1">
      <alignment horizontal="center" vertical="top"/>
    </xf>
    <xf numFmtId="0" fontId="0" fillId="0" borderId="0" xfId="0" applyAlignment="1">
      <alignment horizontal="center" vertical="top"/>
    </xf>
  </cellXfs>
  <cellStyles count="4">
    <cellStyle name="Ergebnis" xfId="1" builtinId="25"/>
    <cellStyle name="Hyperlink" xfId="2" builtinId="8"/>
    <cellStyle name="Standard" xfId="0" builtinId="0"/>
    <cellStyle name="Währung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hrradanhaenger-direkt.de/954/roland-carrie-m.e-basismodell-fahrrad-lastenanhaenger?number=F1170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https://www.elektrofahrrad-einfach.de/products/Elektrofahrraeder/Kalkhoff-Endeavour-7B-Pure-2020.html" TargetMode="External"/><Relationship Id="rId1" Type="http://schemas.openxmlformats.org/officeDocument/2006/relationships/hyperlink" Target="https://www.rosebikes.de/rose-xtra-watt-evo-allroad-1-herren-2693407?product_shape=matt+silver-grey&amp;article_size=21%22" TargetMode="External"/><Relationship Id="rId6" Type="http://schemas.openxmlformats.org/officeDocument/2006/relationships/hyperlink" Target="https://www.amazon.de/dp/B077P6NN23?tag=outdoorly-21&amp;linkCode=ogi&amp;th=1&amp;psc=1" TargetMode="External"/><Relationship Id="rId5" Type="http://schemas.openxmlformats.org/officeDocument/2006/relationships/hyperlink" Target="https://www.fahrradanhaenger-direkt.de/73/roland-handstueck-fuer-carrie-m?number=F1171" TargetMode="External"/><Relationship Id="rId4" Type="http://schemas.openxmlformats.org/officeDocument/2006/relationships/hyperlink" Target="https://www.fahrradanhaenger-direkt.de/100/weber-eh-kupplung?number=F1203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xp-tech.de/plattformen/lora/9968/dragino-dlos8-868-ec25-outdoor-lorawan-gateway-with-4g" TargetMode="External"/><Relationship Id="rId13" Type="http://schemas.openxmlformats.org/officeDocument/2006/relationships/hyperlink" Target="https://www.amazon.de/-/en/hz/wishlist/genericItemsPage/2IIXIIXC9N8D9" TargetMode="External"/><Relationship Id="rId18" Type="http://schemas.openxmlformats.org/officeDocument/2006/relationships/hyperlink" Target="https://www.reichelt.de/de/en/raspberry-pi-zero-wh-v-1-1-1-ghz-512-mb-ram-wifi-bt-rasp-pi-zero-wh-p222531.html" TargetMode="External"/><Relationship Id="rId26" Type="http://schemas.openxmlformats.org/officeDocument/2006/relationships/hyperlink" Target="https://www.aliexpress.com/item/4001223247911.html?spm=a2g0o.placeorder.0.0.6b72321e76DZ19&amp;mp=1" TargetMode="External"/><Relationship Id="rId3" Type="http://schemas.openxmlformats.org/officeDocument/2006/relationships/hyperlink" Target="https://www.amazon.de/dp/B087N4WY8V/" TargetMode="External"/><Relationship Id="rId21" Type="http://schemas.openxmlformats.org/officeDocument/2006/relationships/hyperlink" Target="https://www.voelkner.de/products/899247/Brennenstuhl-1218370-Kabeltrommel-25.00m-Orange-Schutzkontakt-Stecker.html" TargetMode="External"/><Relationship Id="rId7" Type="http://schemas.openxmlformats.org/officeDocument/2006/relationships/hyperlink" Target="https://www.antratek.de/dlos8-outdoor-lorawan-gateway-with-4g" TargetMode="External"/><Relationship Id="rId12" Type="http://schemas.openxmlformats.org/officeDocument/2006/relationships/hyperlink" Target="https://www.amazon.de/-/en/SainLogic-Professional-Wireless-forecast-wonderground/dp/B081F1VTYT/ref=dp_prsubs_3?pd_rd_i=B081F1VTYT&amp;psc=1" TargetMode="External"/><Relationship Id="rId17" Type="http://schemas.openxmlformats.org/officeDocument/2006/relationships/hyperlink" Target="https://www.amazon.de/MakerHawk-Eingebauter-Automatischer-Night-Vision-Shooing-Modus/dp/B07DRH5Y5S" TargetMode="External"/><Relationship Id="rId25" Type="http://schemas.openxmlformats.org/officeDocument/2006/relationships/hyperlink" Target="https://www.aliexpress.com/item/32872078587.html" TargetMode="External"/><Relationship Id="rId2" Type="http://schemas.openxmlformats.org/officeDocument/2006/relationships/hyperlink" Target="https://www.cyberport.de/?DEEP=1C23-AM1&amp;APID=117&amp;gclid=EAIaIQobChMIzoDf3c_T8wIVChkGAB0Zqw1iEAQYASABEgKwcvD_BwE" TargetMode="External"/><Relationship Id="rId16" Type="http://schemas.openxmlformats.org/officeDocument/2006/relationships/hyperlink" Target="https://www.auer-packaging.com/de/de/Eurobeh%C3%A4lter-geschlossen/EG-4322.html" TargetMode="External"/><Relationship Id="rId20" Type="http://schemas.openxmlformats.org/officeDocument/2006/relationships/hyperlink" Target="https://www.amazon.de/-/en/Intenso-external-battery-power-charger-Black/dp/B07Z8DF4DG/" TargetMode="External"/><Relationship Id="rId1" Type="http://schemas.openxmlformats.org/officeDocument/2006/relationships/hyperlink" Target="https://www.office-partner.de/acer-extensa-15-ex215-22-r0vd-13038864" TargetMode="External"/><Relationship Id="rId6" Type="http://schemas.openxmlformats.org/officeDocument/2006/relationships/hyperlink" Target="https://www.amazon.de/AKASO-Weitwinkel-Unterwasser-Bildschirm-Fernbedienung/dp/B074YZ1F59/" TargetMode="External"/><Relationship Id="rId11" Type="http://schemas.openxmlformats.org/officeDocument/2006/relationships/hyperlink" Target="https://www.amazon.de/-/en/gp/product/B07FCMKK5X/" TargetMode="External"/><Relationship Id="rId24" Type="http://schemas.openxmlformats.org/officeDocument/2006/relationships/hyperlink" Target="https://www.amazon.de/MT-03-AmazonBasics-Mini-Camera-Tripod/dp/B07P8YG5D3/" TargetMode="External"/><Relationship Id="rId5" Type="http://schemas.openxmlformats.org/officeDocument/2006/relationships/hyperlink" Target="https://www.saturn.de/de/product/_ryze-tello-edu-powered-by-dji-2712749.html" TargetMode="External"/><Relationship Id="rId15" Type="http://schemas.openxmlformats.org/officeDocument/2006/relationships/hyperlink" Target="https://www.robotshop.com/de/de/dragino-lsn50-v2-wasserdichter-long-range-wireless-lora-sensor-node-868-mhz.html" TargetMode="External"/><Relationship Id="rId23" Type="http://schemas.openxmlformats.org/officeDocument/2006/relationships/hyperlink" Target="https://www.amazon.de/dp/B07RS7HM59/" TargetMode="External"/><Relationship Id="rId28" Type="http://schemas.openxmlformats.org/officeDocument/2006/relationships/printerSettings" Target="../printerSettings/printerSettings3.bin"/><Relationship Id="rId10" Type="http://schemas.openxmlformats.org/officeDocument/2006/relationships/hyperlink" Target="https://www.welectron.com/NVIDIA-Jetson-Nano-4GB-Developer-Kit-B01?ek=0" TargetMode="External"/><Relationship Id="rId19" Type="http://schemas.openxmlformats.org/officeDocument/2006/relationships/hyperlink" Target="https://www.amazon.de/-/en/Variable-Desktop-Compatible-Windows-USB8MP02G-SFV/dp/B07KLYQ6FH/ref=sr_1_1" TargetMode="External"/><Relationship Id="rId4" Type="http://schemas.openxmlformats.org/officeDocument/2006/relationships/hyperlink" Target="https://www.amazon.de/-/en/gp/product/B08CZ6PTZL/" TargetMode="External"/><Relationship Id="rId9" Type="http://schemas.openxmlformats.org/officeDocument/2006/relationships/hyperlink" Target="https://www.stratoflights.com/shop/wetterballon-komplettset/" TargetMode="External"/><Relationship Id="rId14" Type="http://schemas.openxmlformats.org/officeDocument/2006/relationships/hyperlink" Target="https://www.amazon.de/-/en/Complete-Ultimate-Tutorial-Microcontroller-Accessories/dp/B01IHCCKKK/" TargetMode="External"/><Relationship Id="rId22" Type="http://schemas.openxmlformats.org/officeDocument/2006/relationships/hyperlink" Target="https://www.voelkner.de/products/1178669/Brennenstuhl-1159900805-Steckdosenleiste-mit-Schalter-5fach-Gelb-Schutzkontakt-1St..html" TargetMode="External"/><Relationship Id="rId27" Type="http://schemas.openxmlformats.org/officeDocument/2006/relationships/hyperlink" Target="https://www.banggood.com/Geekcreit-DIY-L298N-2WD-Ultrasonic-Smart-Tracking-Moteur-Robot-Car-Kit-for-Arduino-products-that-work-with-official-Arduino-boards-p-1155139.html?cur_warehouse=CN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hemoline.de/chemie_kueche/glasruehrstab_beidseitig_rund_abgeschmolzen.html" TargetMode="External"/><Relationship Id="rId13" Type="http://schemas.openxmlformats.org/officeDocument/2006/relationships/hyperlink" Target="https://www.amazon.de/MelkTemn-Teleskop-Stangengriff-Nylongeflecht-Fischfangnetz-Ausdehnbares/dp/B07DYLV5BC/ref=sr_1_7?dchild=1&amp;keywords=Kescher&amp;qid=1614942365&amp;sr=8-7&amp;th=1" TargetMode="External"/><Relationship Id="rId18" Type="http://schemas.openxmlformats.org/officeDocument/2006/relationships/hyperlink" Target="https://www.chemoline.de/laborglas/bsb-flasche_mit_ns_stopfen.html" TargetMode="External"/><Relationship Id="rId3" Type="http://schemas.openxmlformats.org/officeDocument/2006/relationships/hyperlink" Target="https://www.hornbach.de/shop/Baueimer-PE-rund-20-Liter/274259/artikel.html" TargetMode="External"/><Relationship Id="rId21" Type="http://schemas.openxmlformats.org/officeDocument/2006/relationships/hyperlink" Target="https://www.amazon.de/Taschenwaage-Feinwaage-Digitalwaage-Goldwaage-M%C3%BCnzwaage/dp/B005LUKXWY/ref=sr_1_9?dchild=1&amp;keywords=taschenwaage&amp;qid=1615485297&amp;sr=8-9" TargetMode="External"/><Relationship Id="rId7" Type="http://schemas.openxmlformats.org/officeDocument/2006/relationships/hyperlink" Target="https://www.glas-shop.com/glasprodukte/laborartikelausglas/becherglaeser/becherglas-800ml-borosilikatglas-niedrige-form.php" TargetMode="External"/><Relationship Id="rId12" Type="http://schemas.openxmlformats.org/officeDocument/2006/relationships/hyperlink" Target="https://www.real.de/product/321363571/" TargetMode="External"/><Relationship Id="rId17" Type="http://schemas.openxmlformats.org/officeDocument/2006/relationships/hyperlink" Target="https://www.candirect.eu/Flaschenmanometer-MattMill-CO2-Druck-Messgeraet-speziell-fuer-Buegelflaschen" TargetMode="External"/><Relationship Id="rId2" Type="http://schemas.openxmlformats.org/officeDocument/2006/relationships/hyperlink" Target="https://www.obi.de/spaten-gabel-schaufel/lux-gaertnerspaten-mit-trittkante-eingestielt-85-cm/p/9235334" TargetMode="External"/><Relationship Id="rId16" Type="http://schemas.openxmlformats.org/officeDocument/2006/relationships/hyperlink" Target="https://www.agris.de/de/nitrastreifen-100-stueck.html" TargetMode="External"/><Relationship Id="rId20" Type="http://schemas.openxmlformats.org/officeDocument/2006/relationships/hyperlink" Target="https://www.amazon.de/Iycorish-Durchsichtiger-Kunststoff-Transfer-Pipette/dp/B07VK2QPQK/ref=sr_1_42?dchild=1&amp;keywords=pipette+10ml&amp;qid=1615460580&amp;sr=8-42" TargetMode="External"/><Relationship Id="rId1" Type="http://schemas.openxmlformats.org/officeDocument/2006/relationships/hyperlink" Target="https://www.haufwerk.com/de/schlaemmsiebe-bodensiebe-set-aller-6-maschenweiten.html" TargetMode="External"/><Relationship Id="rId6" Type="http://schemas.openxmlformats.org/officeDocument/2006/relationships/hyperlink" Target="https://www.krantz-online.de/de/online-shop/___product/831/___showCat/177/___pageid/16/lupe_10x.html" TargetMode="External"/><Relationship Id="rId11" Type="http://schemas.openxmlformats.org/officeDocument/2006/relationships/hyperlink" Target="https://www.conrad.de/de/p/tfa-dostmann-airco2ntrol-5000-co2-anzeige-co2-messgeraet-weiss-1999139.html" TargetMode="External"/><Relationship Id="rId5" Type="http://schemas.openxmlformats.org/officeDocument/2006/relationships/hyperlink" Target="https://www.laborbedarfshop.de/laborbedarf/petrischalen/kalk-soda-glas/petrischale-glas-90x15-mm" TargetMode="External"/><Relationship Id="rId15" Type="http://schemas.openxmlformats.org/officeDocument/2006/relationships/hyperlink" Target="https://www.chemoline.de/ph_wert_leitfaehigkeit_messen/ph-papier-rolle_messbereich:_ph_1_bis_14.html" TargetMode="External"/><Relationship Id="rId10" Type="http://schemas.openxmlformats.org/officeDocument/2006/relationships/hyperlink" Target="https://geotechnik-shop.de/epages/48ba4854-b193-4bce-af16-f28523b06652.sf/de_DE/?ObjectPath=/Shops/48ba4854-b193-4bce-af16-f28523b06652/Products/ASTZY100" TargetMode="External"/><Relationship Id="rId19" Type="http://schemas.openxmlformats.org/officeDocument/2006/relationships/hyperlink" Target="https://www.pce-instruments.com/deutsch/messtechnik/messgeraete-fuer-alle-parameter/sauerstoffmessgeraet-pce-instruments-sauerstoffmessgeraet-pce-dom-10-det_5943745.htm?_list=kat&amp;_listpos=1" TargetMode="External"/><Relationship Id="rId4" Type="http://schemas.openxmlformats.org/officeDocument/2006/relationships/hyperlink" Target="https://www.obi.de/gartenhandgeraete/lux-blumenkelle-classic/p/9234816" TargetMode="External"/><Relationship Id="rId9" Type="http://schemas.openxmlformats.org/officeDocument/2006/relationships/hyperlink" Target="https://www.amazon.de/Maul-Schreibmappe-Folien%C3%BCberzug-Aufklappbares-2339290/dp/B06X16GZ7L/ref=sr_1_4?_encoding=UTF8&amp;c=ts&amp;dchild=1&amp;keywords=Klemmbretter&amp;qid=1614934965&amp;s=officeproduct&amp;sr=1-4&amp;ts_id=202783031" TargetMode="External"/><Relationship Id="rId14" Type="http://schemas.openxmlformats.org/officeDocument/2006/relationships/hyperlink" Target="https://www.amazon.de/Helect-Digitale-Thermometer-Pyrometer-Beleuchtung/dp/B071NBJJ2Q/ref=cm_cr_arp_d_product_top?ie=UTF8" TargetMode="External"/><Relationship Id="rId22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ontorion.de/handwerkzeug/bessey-einhandzwinge-kliklamp-kli-300-80-85459933?clamp_span=300&amp;simple_sku=82022692&amp;$ps=1" TargetMode="External"/><Relationship Id="rId13" Type="http://schemas.openxmlformats.org/officeDocument/2006/relationships/hyperlink" Target="https://www.amazon.de/Meister-Schlosserhammer-Kopfgewicht-Stahlgusskopf-Ingenieurhammer/dp/B01MQNGXUY/" TargetMode="External"/><Relationship Id="rId18" Type="http://schemas.openxmlformats.org/officeDocument/2006/relationships/printerSettings" Target="../printerSettings/printerSettings5.bin"/><Relationship Id="rId3" Type="http://schemas.openxmlformats.org/officeDocument/2006/relationships/hyperlink" Target="https://www.voelkner.de/products/1043494/Makita-DF012DSE-DF012DSE-Akku-Knickschrauber-7.2V-1.5Ah-Li-Ion-inkl.-2.-Akku-inkl.-Koffer.html?userInput=makita%20knick&amp;frm=ffs_makita%20knick" TargetMode="External"/><Relationship Id="rId7" Type="http://schemas.openxmlformats.org/officeDocument/2006/relationships/hyperlink" Target="https://www.amazon.de/gp/product/B00GN5KGRI/" TargetMode="External"/><Relationship Id="rId12" Type="http://schemas.openxmlformats.org/officeDocument/2006/relationships/hyperlink" Target="https://www.amazon.de/PROXXON-22074-Schraubendreher-Kreuzschlitz-Pozidriv/dp/B002Z8J34Y/" TargetMode="External"/><Relationship Id="rId17" Type="http://schemas.openxmlformats.org/officeDocument/2006/relationships/hyperlink" Target="https://www.amazon.de/gp/product/B00K6JCLGQ/" TargetMode="External"/><Relationship Id="rId2" Type="http://schemas.openxmlformats.org/officeDocument/2006/relationships/hyperlink" Target="https://www.voelkner.de/products/1148902/Makita-DHP453RFX2-Akku-Schlagbohrschrauber-18V-3.0Ah-Li-Ion-inkl.-2.-Akku-inkl.-Koffer-inkl.-Zubehoer.html" TargetMode="External"/><Relationship Id="rId16" Type="http://schemas.openxmlformats.org/officeDocument/2006/relationships/hyperlink" Target="https://www.amazon.de/Kombizange-35mm-Cr-V-2-Komponentengriffen-gummiert/dp/B0142RM0IG/" TargetMode="External"/><Relationship Id="rId1" Type="http://schemas.openxmlformats.org/officeDocument/2006/relationships/hyperlink" Target="https://www.dinotech.org/elektrowerkzeug/saegen/stichsaegen/makita-djv-180-m1j-akku-stichsaege-18v-1x-akku-4-0ah-makpac-ohne-ladegeraet_10266_11829" TargetMode="External"/><Relationship Id="rId6" Type="http://schemas.openxmlformats.org/officeDocument/2006/relationships/hyperlink" Target="https://www.amazon.de/gp/product/B07MVJRGF7/" TargetMode="External"/><Relationship Id="rId11" Type="http://schemas.openxmlformats.org/officeDocument/2006/relationships/hyperlink" Target="https://www.amazon.de/gp/product/B002QRUGNQ/" TargetMode="External"/><Relationship Id="rId5" Type="http://schemas.openxmlformats.org/officeDocument/2006/relationships/hyperlink" Target="https://www.amazon.de/gp/product/B07RQQC4H9/" TargetMode="External"/><Relationship Id="rId15" Type="http://schemas.openxmlformats.org/officeDocument/2006/relationships/hyperlink" Target="https://www.amazon.de/gp/product/B00002X1XT/" TargetMode="External"/><Relationship Id="rId10" Type="http://schemas.openxmlformats.org/officeDocument/2006/relationships/hyperlink" Target="https://www.amazon.de/Br%C3%BCder-Mannesmann-Bohrst%C3%A4nder-420-1255-420/dp/B005G3RHJS/" TargetMode="External"/><Relationship Id="rId4" Type="http://schemas.openxmlformats.org/officeDocument/2006/relationships/hyperlink" Target="https://www.amazon.de/gp/product/B009Z7ADM4/" TargetMode="External"/><Relationship Id="rId9" Type="http://schemas.openxmlformats.org/officeDocument/2006/relationships/hyperlink" Target="https://www.amazon.de/gp/product/B07V42K7VQ/" TargetMode="External"/><Relationship Id="rId14" Type="http://schemas.openxmlformats.org/officeDocument/2006/relationships/hyperlink" Target="https://www.amazon.de/Br%C3%BCder-Mannesmann-Schlosserhammer-300-M76503/dp/B003XII97W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flyeralarm.com/de/p/plakate-im-digital-und-offsetdruck-ab-1-stueck-10524579.html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hornbach.de/shop/Vielzweckplatte-Fichte-mit-Kantenschutz-20x500x1500-mm/1001509/artikel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2"/>
  <sheetViews>
    <sheetView zoomScale="115" zoomScaleNormal="115" workbookViewId="0">
      <selection activeCell="D13" sqref="D13"/>
    </sheetView>
  </sheetViews>
  <sheetFormatPr baseColWidth="10" defaultRowHeight="15" x14ac:dyDescent="0.25"/>
  <cols>
    <col min="1" max="1" width="16.42578125" style="27" bestFit="1" customWidth="1"/>
    <col min="2" max="2" width="25.140625" bestFit="1" customWidth="1"/>
    <col min="3" max="3" width="22.7109375" bestFit="1" customWidth="1"/>
    <col min="4" max="4" width="33.5703125" bestFit="1" customWidth="1"/>
    <col min="10" max="10" width="11.28515625" bestFit="1" customWidth="1"/>
    <col min="11" max="11" width="11.7109375" bestFit="1" customWidth="1"/>
  </cols>
  <sheetData>
    <row r="1" spans="1:14" ht="21" x14ac:dyDescent="0.35">
      <c r="A1" s="70" t="s">
        <v>246</v>
      </c>
      <c r="B1" s="70"/>
      <c r="C1" s="70"/>
      <c r="D1" s="70"/>
    </row>
    <row r="2" spans="1:14" s="27" customFormat="1" x14ac:dyDescent="0.25"/>
    <row r="3" spans="1:14" s="45" customFormat="1" x14ac:dyDescent="0.25">
      <c r="A3" s="47" t="s">
        <v>239</v>
      </c>
      <c r="B3" s="47" t="s">
        <v>247</v>
      </c>
      <c r="C3" s="47" t="s">
        <v>240</v>
      </c>
      <c r="D3" s="47" t="s">
        <v>244</v>
      </c>
    </row>
    <row r="4" spans="1:14" x14ac:dyDescent="0.25">
      <c r="A4" s="27" t="s">
        <v>238</v>
      </c>
      <c r="B4" t="s">
        <v>272</v>
      </c>
      <c r="C4" s="28">
        <f>'P0000_E-Bike+Zubehör'!K3</f>
        <v>4409.6599999999989</v>
      </c>
      <c r="D4" t="s">
        <v>242</v>
      </c>
    </row>
    <row r="5" spans="1:14" s="34" customFormat="1" x14ac:dyDescent="0.25">
      <c r="A5" s="47" t="s">
        <v>237</v>
      </c>
      <c r="B5" s="45" t="s">
        <v>243</v>
      </c>
      <c r="C5" s="48">
        <f>P1000_Elektronik!K3</f>
        <v>13826.494499999997</v>
      </c>
      <c r="D5" s="45" t="s">
        <v>242</v>
      </c>
      <c r="G5" s="36"/>
      <c r="H5" s="36"/>
      <c r="I5" s="36"/>
      <c r="J5" s="37"/>
      <c r="K5" s="38"/>
      <c r="L5" s="36"/>
      <c r="N5" s="36"/>
    </row>
    <row r="6" spans="1:14" s="3" customFormat="1" x14ac:dyDescent="0.25">
      <c r="A6" s="2" t="s">
        <v>184</v>
      </c>
      <c r="B6" s="3" t="s">
        <v>241</v>
      </c>
      <c r="C6" s="29">
        <f>P2000_Boden_Wasser!K3</f>
        <v>1142.27</v>
      </c>
      <c r="D6" t="s">
        <v>242</v>
      </c>
      <c r="F6" s="10"/>
      <c r="G6" s="11"/>
      <c r="H6" s="12"/>
      <c r="I6" s="11"/>
      <c r="J6" s="13"/>
      <c r="K6" s="14"/>
      <c r="L6" s="11"/>
      <c r="N6" s="11"/>
    </row>
    <row r="7" spans="1:14" s="45" customFormat="1" x14ac:dyDescent="0.25">
      <c r="A7" s="33" t="s">
        <v>183</v>
      </c>
      <c r="B7" s="34" t="s">
        <v>119</v>
      </c>
      <c r="C7" s="37">
        <f>P3000_Werkzeug!K3</f>
        <v>1537.11</v>
      </c>
      <c r="D7" s="45" t="s">
        <v>242</v>
      </c>
    </row>
    <row r="8" spans="1:14" x14ac:dyDescent="0.25">
      <c r="A8" s="2" t="s">
        <v>325</v>
      </c>
      <c r="B8" s="3" t="s">
        <v>314</v>
      </c>
      <c r="C8" s="29">
        <f>P4000_PR!K3</f>
        <v>65.59</v>
      </c>
      <c r="D8" t="s">
        <v>242</v>
      </c>
    </row>
    <row r="9" spans="1:14" x14ac:dyDescent="0.25">
      <c r="A9" s="2" t="s">
        <v>326</v>
      </c>
      <c r="B9" s="3" t="s">
        <v>327</v>
      </c>
      <c r="C9" s="29">
        <f>P5000_Baumaterialien!K3</f>
        <v>223.9</v>
      </c>
      <c r="D9" s="45" t="s">
        <v>328</v>
      </c>
    </row>
    <row r="11" spans="1:14" ht="15.75" thickBot="1" x14ac:dyDescent="0.3">
      <c r="B11" s="27" t="s">
        <v>245</v>
      </c>
      <c r="C11" s="30">
        <f>SUM(C4:C8)</f>
        <v>20981.124499999998</v>
      </c>
    </row>
    <row r="12" spans="1:14" ht="15.75" thickTop="1" x14ac:dyDescent="0.25"/>
  </sheetData>
  <mergeCells count="1">
    <mergeCell ref="A1:D1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>
    <oddHeader>&amp;CMoMoLab - Kostenbegründung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"/>
  <sheetViews>
    <sheetView zoomScale="110" zoomScaleNormal="110" workbookViewId="0">
      <selection activeCell="E4" sqref="E4"/>
    </sheetView>
  </sheetViews>
  <sheetFormatPr baseColWidth="10" defaultRowHeight="15" x14ac:dyDescent="0.25"/>
  <cols>
    <col min="1" max="1" width="8.85546875" style="27" bestFit="1" customWidth="1"/>
    <col min="2" max="2" width="21.5703125" bestFit="1" customWidth="1"/>
    <col min="3" max="3" width="9.140625" bestFit="1" customWidth="1"/>
    <col min="4" max="4" width="17" bestFit="1" customWidth="1"/>
    <col min="5" max="5" width="66" customWidth="1"/>
    <col min="6" max="6" width="4.85546875" bestFit="1" customWidth="1"/>
    <col min="7" max="7" width="10.85546875" style="51" bestFit="1" customWidth="1"/>
    <col min="8" max="8" width="12.140625" bestFit="1" customWidth="1"/>
    <col min="9" max="9" width="9.7109375" style="51" bestFit="1" customWidth="1"/>
    <col min="10" max="10" width="11.140625" bestFit="1" customWidth="1"/>
    <col min="11" max="11" width="11" bestFit="1" customWidth="1"/>
    <col min="12" max="12" width="14.85546875" bestFit="1" customWidth="1"/>
  </cols>
  <sheetData>
    <row r="1" spans="1:12" x14ac:dyDescent="0.25">
      <c r="A1" s="71" t="s">
        <v>269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2" s="45" customFormat="1" x14ac:dyDescent="0.25">
      <c r="A2" s="33" t="s">
        <v>5</v>
      </c>
      <c r="B2" s="33" t="s">
        <v>6</v>
      </c>
      <c r="C2" s="33" t="s">
        <v>7</v>
      </c>
      <c r="D2" s="33" t="s">
        <v>8</v>
      </c>
      <c r="E2" s="33" t="s">
        <v>9</v>
      </c>
      <c r="F2" s="33" t="s">
        <v>111</v>
      </c>
      <c r="G2" s="43" t="s">
        <v>10</v>
      </c>
      <c r="H2" s="43" t="s">
        <v>112</v>
      </c>
      <c r="I2" s="43" t="s">
        <v>11</v>
      </c>
      <c r="J2" s="33" t="s">
        <v>113</v>
      </c>
      <c r="K2" s="44" t="s">
        <v>99</v>
      </c>
      <c r="L2" s="47" t="s">
        <v>12</v>
      </c>
    </row>
    <row r="3" spans="1:12" ht="15.75" thickBot="1" x14ac:dyDescent="0.3">
      <c r="A3" s="2"/>
      <c r="B3" s="3"/>
      <c r="C3" s="3"/>
      <c r="D3" s="9"/>
      <c r="E3" s="3"/>
      <c r="F3" s="10"/>
      <c r="G3" s="11"/>
      <c r="H3" s="12"/>
      <c r="I3" s="11"/>
      <c r="J3" s="13"/>
      <c r="K3" s="30">
        <f>SUM(K4:K25)</f>
        <v>4409.6599999999989</v>
      </c>
    </row>
    <row r="4" spans="1:12" s="45" customFormat="1" ht="15.75" thickTop="1" x14ac:dyDescent="0.25">
      <c r="A4" s="33" t="s">
        <v>235</v>
      </c>
      <c r="B4" s="34" t="s">
        <v>267</v>
      </c>
      <c r="C4" s="34" t="s">
        <v>19</v>
      </c>
      <c r="D4" s="35" t="s">
        <v>302</v>
      </c>
      <c r="E4" s="50" t="s">
        <v>315</v>
      </c>
      <c r="F4" s="46">
        <v>1</v>
      </c>
      <c r="G4" s="52">
        <v>3799</v>
      </c>
      <c r="H4" s="36">
        <f>F4*G4</f>
        <v>3799</v>
      </c>
      <c r="I4" s="36">
        <v>39.950000000000003</v>
      </c>
      <c r="J4" s="37">
        <f>SUM(H4,I4)</f>
        <v>3838.95</v>
      </c>
      <c r="K4" s="38">
        <f>J4</f>
        <v>3838.95</v>
      </c>
    </row>
    <row r="5" spans="1:12" x14ac:dyDescent="0.25">
      <c r="A5" s="2" t="s">
        <v>236</v>
      </c>
      <c r="B5" s="3" t="s">
        <v>268</v>
      </c>
      <c r="C5" s="3" t="s">
        <v>19</v>
      </c>
      <c r="D5" s="9" t="s">
        <v>270</v>
      </c>
      <c r="E5" s="49" t="s">
        <v>266</v>
      </c>
      <c r="F5" s="10">
        <v>1</v>
      </c>
      <c r="G5" s="51">
        <v>3799</v>
      </c>
      <c r="H5" s="12">
        <f>F5*G5</f>
        <v>3799</v>
      </c>
      <c r="I5" s="11">
        <v>39.950000000000003</v>
      </c>
      <c r="J5" s="13">
        <f>SUM(H5,I5)</f>
        <v>3838.95</v>
      </c>
      <c r="K5" s="14">
        <v>0</v>
      </c>
    </row>
    <row r="6" spans="1:12" s="45" customFormat="1" x14ac:dyDescent="0.25">
      <c r="A6" s="47" t="s">
        <v>271</v>
      </c>
      <c r="B6" s="45" t="s">
        <v>295</v>
      </c>
      <c r="C6" s="45" t="s">
        <v>19</v>
      </c>
      <c r="D6" s="42" t="s">
        <v>274</v>
      </c>
      <c r="E6" s="45" t="s">
        <v>275</v>
      </c>
      <c r="F6" s="45">
        <v>1</v>
      </c>
      <c r="G6" s="52">
        <v>389.91</v>
      </c>
      <c r="H6" s="36">
        <f t="shared" ref="H6:H9" si="0">F6*G6</f>
        <v>389.91</v>
      </c>
      <c r="I6" s="52">
        <v>0</v>
      </c>
      <c r="J6" s="37">
        <f t="shared" ref="J6:J9" si="1">SUM(H6,I6)</f>
        <v>389.91</v>
      </c>
      <c r="K6" s="48">
        <f>J6</f>
        <v>389.91</v>
      </c>
    </row>
    <row r="7" spans="1:12" x14ac:dyDescent="0.25">
      <c r="A7" s="27" t="s">
        <v>273</v>
      </c>
      <c r="B7" t="s">
        <v>277</v>
      </c>
      <c r="C7" t="s">
        <v>19</v>
      </c>
      <c r="D7" s="1" t="s">
        <v>274</v>
      </c>
      <c r="E7" t="s">
        <v>276</v>
      </c>
      <c r="F7">
        <v>1</v>
      </c>
      <c r="G7" s="51">
        <v>39.9</v>
      </c>
      <c r="H7" s="12">
        <f t="shared" si="0"/>
        <v>39.9</v>
      </c>
      <c r="I7" s="51">
        <v>0</v>
      </c>
      <c r="J7" s="13">
        <f t="shared" si="1"/>
        <v>39.9</v>
      </c>
      <c r="K7" s="28">
        <f>J7</f>
        <v>39.9</v>
      </c>
    </row>
    <row r="8" spans="1:12" s="45" customFormat="1" x14ac:dyDescent="0.25">
      <c r="A8" s="47" t="s">
        <v>278</v>
      </c>
      <c r="B8" s="45" t="s">
        <v>279</v>
      </c>
      <c r="C8" s="45" t="s">
        <v>19</v>
      </c>
      <c r="D8" s="42" t="s">
        <v>274</v>
      </c>
      <c r="E8" s="45" t="s">
        <v>280</v>
      </c>
      <c r="F8" s="45">
        <v>1</v>
      </c>
      <c r="G8" s="52">
        <v>42.9</v>
      </c>
      <c r="H8" s="36">
        <f t="shared" si="0"/>
        <v>42.9</v>
      </c>
      <c r="I8" s="52">
        <v>0</v>
      </c>
      <c r="J8" s="37">
        <f t="shared" si="1"/>
        <v>42.9</v>
      </c>
      <c r="K8" s="48">
        <f>J8</f>
        <v>42.9</v>
      </c>
    </row>
    <row r="9" spans="1:12" s="55" customFormat="1" x14ac:dyDescent="0.25">
      <c r="A9" s="54" t="s">
        <v>292</v>
      </c>
      <c r="B9" s="55" t="s">
        <v>293</v>
      </c>
      <c r="C9" s="55" t="s">
        <v>19</v>
      </c>
      <c r="D9" s="56" t="s">
        <v>32</v>
      </c>
      <c r="E9" s="55" t="s">
        <v>294</v>
      </c>
      <c r="F9" s="55">
        <v>1</v>
      </c>
      <c r="G9" s="60">
        <v>98</v>
      </c>
      <c r="H9" s="12">
        <f t="shared" si="0"/>
        <v>98</v>
      </c>
      <c r="I9" s="57">
        <v>0</v>
      </c>
      <c r="J9" s="13">
        <f t="shared" si="1"/>
        <v>98</v>
      </c>
      <c r="K9" s="58">
        <f>J9</f>
        <v>98</v>
      </c>
    </row>
    <row r="10" spans="1:12" x14ac:dyDescent="0.25">
      <c r="H10" s="12"/>
      <c r="J10" s="13"/>
    </row>
    <row r="11" spans="1:12" x14ac:dyDescent="0.25">
      <c r="H11" s="12"/>
    </row>
    <row r="12" spans="1:12" x14ac:dyDescent="0.25">
      <c r="H12" s="12"/>
    </row>
    <row r="13" spans="1:12" x14ac:dyDescent="0.25">
      <c r="H13" s="12"/>
    </row>
    <row r="14" spans="1:12" x14ac:dyDescent="0.25">
      <c r="H14" s="12"/>
    </row>
    <row r="15" spans="1:12" x14ac:dyDescent="0.25">
      <c r="H15" s="12"/>
    </row>
    <row r="16" spans="1:12" x14ac:dyDescent="0.25">
      <c r="H16" s="12"/>
    </row>
    <row r="17" spans="8:8" x14ac:dyDescent="0.25">
      <c r="H17" s="12"/>
    </row>
    <row r="18" spans="8:8" x14ac:dyDescent="0.25">
      <c r="H18" s="12"/>
    </row>
    <row r="19" spans="8:8" x14ac:dyDescent="0.25">
      <c r="H19" s="12"/>
    </row>
    <row r="20" spans="8:8" x14ac:dyDescent="0.25">
      <c r="H20" s="12"/>
    </row>
  </sheetData>
  <mergeCells count="1">
    <mergeCell ref="A1:K1"/>
  </mergeCells>
  <hyperlinks>
    <hyperlink ref="D4" r:id="rId1" display="fahrrad-xxl.de"/>
    <hyperlink ref="D5" r:id="rId2"/>
    <hyperlink ref="D6" r:id="rId3"/>
    <hyperlink ref="D7" r:id="rId4" display="https://www.fahrradanhaenger-direkt.de/100/weber-eh-kupplung?number=F1203"/>
    <hyperlink ref="D8" r:id="rId5" display="https://www.fahrradanhaenger-direkt.de/73/roland-handstueck-fuer-carrie-m?number=F1171"/>
    <hyperlink ref="D9" r:id="rId6"/>
  </hyperlinks>
  <pageMargins left="0.23622047244094491" right="0.23622047244094491" top="0.74803149606299213" bottom="0.74803149606299213" header="0.31496062992125984" footer="0.31496062992125984"/>
  <pageSetup paperSize="9" scale="78" orientation="landscape" r:id="rId7"/>
  <headerFooter>
    <oddHeader>&amp;CMoMoLab - Kostenbegründung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"/>
  <sheetViews>
    <sheetView zoomScaleNormal="100" workbookViewId="0">
      <selection activeCell="A2" sqref="A2:L2"/>
    </sheetView>
  </sheetViews>
  <sheetFormatPr baseColWidth="10" defaultColWidth="11.5703125" defaultRowHeight="15" x14ac:dyDescent="0.25"/>
  <cols>
    <col min="1" max="1" width="11.5703125" style="2"/>
    <col min="2" max="2" width="28.140625" style="3" bestFit="1" customWidth="1"/>
    <col min="3" max="3" width="11.5703125" style="3"/>
    <col min="4" max="4" width="19.7109375" style="3" bestFit="1" customWidth="1"/>
    <col min="5" max="5" width="63.42578125" style="3" customWidth="1"/>
    <col min="6" max="6" width="5" style="10" bestFit="1" customWidth="1"/>
    <col min="7" max="7" width="11.5703125" style="11"/>
    <col min="8" max="8" width="12.140625" style="12" bestFit="1" customWidth="1"/>
    <col min="9" max="9" width="11" style="11" bestFit="1" customWidth="1"/>
    <col min="10" max="10" width="11.42578125" style="10" bestFit="1" customWidth="1"/>
    <col min="11" max="11" width="14.5703125" style="19" customWidth="1"/>
    <col min="12" max="12" width="11.5703125" style="11"/>
    <col min="13" max="13" width="11.5703125" style="3"/>
    <col min="14" max="14" width="11.5703125" style="11"/>
    <col min="15" max="16384" width="11.5703125" style="3"/>
  </cols>
  <sheetData>
    <row r="1" spans="1:14" x14ac:dyDescent="0.25">
      <c r="A1" s="71" t="s">
        <v>264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4" s="4" customFormat="1" x14ac:dyDescent="0.25">
      <c r="A2" s="22" t="s">
        <v>5</v>
      </c>
      <c r="B2" s="22" t="s">
        <v>6</v>
      </c>
      <c r="C2" s="22" t="s">
        <v>7</v>
      </c>
      <c r="D2" s="22" t="s">
        <v>8</v>
      </c>
      <c r="E2" s="22" t="s">
        <v>9</v>
      </c>
      <c r="F2" s="22" t="s">
        <v>111</v>
      </c>
      <c r="G2" s="25" t="s">
        <v>10</v>
      </c>
      <c r="H2" s="25" t="s">
        <v>112</v>
      </c>
      <c r="I2" s="25" t="s">
        <v>11</v>
      </c>
      <c r="J2" s="22" t="s">
        <v>113</v>
      </c>
      <c r="K2" s="26" t="s">
        <v>99</v>
      </c>
      <c r="L2" s="25" t="s">
        <v>12</v>
      </c>
      <c r="M2" s="22"/>
      <c r="N2" s="25"/>
    </row>
    <row r="3" spans="1:14" ht="15.75" thickBot="1" x14ac:dyDescent="0.3">
      <c r="D3" s="9"/>
      <c r="J3" s="13"/>
      <c r="K3" s="24">
        <f>SUM(K4:K36)</f>
        <v>13826.494499999997</v>
      </c>
    </row>
    <row r="4" spans="1:14" s="34" customFormat="1" ht="15.75" thickTop="1" x14ac:dyDescent="0.25">
      <c r="A4" s="33" t="s">
        <v>2</v>
      </c>
      <c r="B4" s="34" t="s">
        <v>148</v>
      </c>
      <c r="C4" s="34" t="s">
        <v>19</v>
      </c>
      <c r="D4" s="35" t="s">
        <v>310</v>
      </c>
      <c r="E4" s="34" t="s">
        <v>150</v>
      </c>
      <c r="F4" s="34">
        <v>7</v>
      </c>
      <c r="G4" s="36">
        <v>499</v>
      </c>
      <c r="H4" s="36">
        <f t="shared" ref="H4:H22" si="0">F4*G4</f>
        <v>3493</v>
      </c>
      <c r="I4" s="36">
        <v>7.99</v>
      </c>
      <c r="J4" s="37">
        <f t="shared" ref="J4" si="1">SUM(H4,I4)</f>
        <v>3500.99</v>
      </c>
      <c r="K4" s="38">
        <f>J4</f>
        <v>3500.99</v>
      </c>
      <c r="L4" s="36" t="s">
        <v>313</v>
      </c>
      <c r="N4" s="36"/>
    </row>
    <row r="5" spans="1:14" s="10" customFormat="1" x14ac:dyDescent="0.25">
      <c r="A5" s="31" t="s">
        <v>151</v>
      </c>
      <c r="B5" s="10" t="s">
        <v>148</v>
      </c>
      <c r="C5" s="10" t="s">
        <v>19</v>
      </c>
      <c r="D5" s="32" t="s">
        <v>311</v>
      </c>
      <c r="E5" s="10" t="s">
        <v>312</v>
      </c>
      <c r="F5" s="10">
        <v>7</v>
      </c>
      <c r="G5" s="12">
        <v>653.69000000000005</v>
      </c>
      <c r="H5" s="12">
        <f t="shared" si="0"/>
        <v>4575.83</v>
      </c>
      <c r="I5" s="12">
        <v>0</v>
      </c>
      <c r="J5" s="13">
        <f t="shared" ref="J5:J6" si="2">SUM(H5,I5)</f>
        <v>4575.83</v>
      </c>
      <c r="K5" s="14">
        <v>0</v>
      </c>
      <c r="L5" s="68" t="s">
        <v>313</v>
      </c>
      <c r="N5" s="12"/>
    </row>
    <row r="6" spans="1:14" s="34" customFormat="1" x14ac:dyDescent="0.25">
      <c r="A6" s="33" t="s">
        <v>3</v>
      </c>
      <c r="B6" s="34" t="s">
        <v>0</v>
      </c>
      <c r="C6" s="34" t="s">
        <v>14</v>
      </c>
      <c r="D6" s="35" t="s">
        <v>32</v>
      </c>
      <c r="E6" s="34" t="s">
        <v>152</v>
      </c>
      <c r="F6" s="34">
        <v>1</v>
      </c>
      <c r="G6" s="36">
        <v>998.01</v>
      </c>
      <c r="H6" s="36">
        <f t="shared" si="0"/>
        <v>998.01</v>
      </c>
      <c r="I6" s="36">
        <v>0</v>
      </c>
      <c r="J6" s="37">
        <f t="shared" si="2"/>
        <v>998.01</v>
      </c>
      <c r="K6" s="38">
        <f>J6</f>
        <v>998.01</v>
      </c>
      <c r="L6" s="36" t="s">
        <v>296</v>
      </c>
      <c r="N6" s="36"/>
    </row>
    <row r="7" spans="1:14" s="10" customFormat="1" x14ac:dyDescent="0.25">
      <c r="A7" s="31" t="s">
        <v>4</v>
      </c>
      <c r="B7" s="10" t="s">
        <v>153</v>
      </c>
      <c r="C7" s="10" t="s">
        <v>19</v>
      </c>
      <c r="D7" s="32" t="s">
        <v>32</v>
      </c>
      <c r="E7" s="10" t="s">
        <v>154</v>
      </c>
      <c r="F7" s="10">
        <v>1</v>
      </c>
      <c r="G7" s="12">
        <v>79.989999999999995</v>
      </c>
      <c r="H7" s="12">
        <f t="shared" si="0"/>
        <v>79.989999999999995</v>
      </c>
      <c r="I7" s="12">
        <v>0</v>
      </c>
      <c r="J7" s="13">
        <f t="shared" ref="J7:J8" si="3">SUM(H7,I7)</f>
        <v>79.989999999999995</v>
      </c>
      <c r="K7" s="14">
        <f>J7</f>
        <v>79.989999999999995</v>
      </c>
      <c r="L7" s="12"/>
      <c r="N7" s="12"/>
    </row>
    <row r="8" spans="1:14" s="34" customFormat="1" x14ac:dyDescent="0.25">
      <c r="A8" s="33" t="s">
        <v>157</v>
      </c>
      <c r="B8" s="34" t="s">
        <v>155</v>
      </c>
      <c r="C8" s="34" t="s">
        <v>19</v>
      </c>
      <c r="D8" s="35" t="s">
        <v>149</v>
      </c>
      <c r="E8" s="34" t="s">
        <v>156</v>
      </c>
      <c r="F8" s="34">
        <v>6</v>
      </c>
      <c r="G8" s="36">
        <v>159</v>
      </c>
      <c r="H8" s="36">
        <f t="shared" si="0"/>
        <v>954</v>
      </c>
      <c r="I8" s="36">
        <v>0</v>
      </c>
      <c r="J8" s="37">
        <f t="shared" si="3"/>
        <v>954</v>
      </c>
      <c r="K8" s="38">
        <f>J8</f>
        <v>954</v>
      </c>
      <c r="L8" s="36"/>
      <c r="N8" s="36"/>
    </row>
    <row r="9" spans="1:14" s="10" customFormat="1" x14ac:dyDescent="0.25">
      <c r="A9" s="31" t="s">
        <v>159</v>
      </c>
      <c r="B9" s="10" t="s">
        <v>160</v>
      </c>
      <c r="C9" s="10" t="s">
        <v>19</v>
      </c>
      <c r="D9" s="32" t="s">
        <v>32</v>
      </c>
      <c r="E9" s="10" t="s">
        <v>158</v>
      </c>
      <c r="F9" s="10">
        <v>6</v>
      </c>
      <c r="G9" s="12">
        <v>79.989999999999995</v>
      </c>
      <c r="H9" s="12">
        <f t="shared" si="0"/>
        <v>479.93999999999994</v>
      </c>
      <c r="I9" s="12">
        <v>0</v>
      </c>
      <c r="J9" s="13">
        <f t="shared" ref="J9:J22" si="4">SUM(H9,I9)</f>
        <v>479.93999999999994</v>
      </c>
      <c r="K9" s="14">
        <f>J9</f>
        <v>479.93999999999994</v>
      </c>
      <c r="L9" s="68"/>
      <c r="N9" s="12"/>
    </row>
    <row r="10" spans="1:14" s="34" customFormat="1" x14ac:dyDescent="0.25">
      <c r="A10" s="33" t="s">
        <v>164</v>
      </c>
      <c r="B10" s="34" t="s">
        <v>162</v>
      </c>
      <c r="C10" s="34" t="s">
        <v>19</v>
      </c>
      <c r="D10" s="35" t="s">
        <v>165</v>
      </c>
      <c r="E10" s="34" t="s">
        <v>163</v>
      </c>
      <c r="F10" s="34">
        <v>3</v>
      </c>
      <c r="G10" s="61">
        <v>362.95</v>
      </c>
      <c r="H10" s="36">
        <f t="shared" si="0"/>
        <v>1088.8499999999999</v>
      </c>
      <c r="I10" s="36">
        <v>0</v>
      </c>
      <c r="J10" s="37">
        <f t="shared" si="4"/>
        <v>1088.8499999999999</v>
      </c>
      <c r="K10" s="38">
        <f>J10</f>
        <v>1088.8499999999999</v>
      </c>
      <c r="L10" s="36" t="s">
        <v>297</v>
      </c>
      <c r="N10" s="36"/>
    </row>
    <row r="11" spans="1:14" s="10" customFormat="1" x14ac:dyDescent="0.25">
      <c r="A11" s="31" t="s">
        <v>167</v>
      </c>
      <c r="B11" s="10" t="s">
        <v>162</v>
      </c>
      <c r="C11" s="10" t="s">
        <v>19</v>
      </c>
      <c r="D11" s="32" t="s">
        <v>161</v>
      </c>
      <c r="E11" s="10" t="s">
        <v>163</v>
      </c>
      <c r="F11" s="10">
        <v>3</v>
      </c>
      <c r="G11" s="12">
        <v>356.94</v>
      </c>
      <c r="H11" s="12">
        <f t="shared" si="0"/>
        <v>1070.82</v>
      </c>
      <c r="I11" s="12">
        <v>0</v>
      </c>
      <c r="J11" s="13">
        <f t="shared" si="4"/>
        <v>1070.82</v>
      </c>
      <c r="K11" s="14">
        <v>0</v>
      </c>
      <c r="L11" s="12"/>
      <c r="N11" s="12"/>
    </row>
    <row r="12" spans="1:14" s="34" customFormat="1" x14ac:dyDescent="0.25">
      <c r="A12" s="33" t="s">
        <v>166</v>
      </c>
      <c r="B12" s="34" t="s">
        <v>171</v>
      </c>
      <c r="C12" s="34" t="s">
        <v>19</v>
      </c>
      <c r="D12" s="35" t="s">
        <v>231</v>
      </c>
      <c r="E12" s="39" t="s">
        <v>281</v>
      </c>
      <c r="F12" s="34">
        <v>1</v>
      </c>
      <c r="G12" s="36">
        <v>356.39</v>
      </c>
      <c r="H12" s="36">
        <f>F12*G12</f>
        <v>356.39</v>
      </c>
      <c r="I12" s="36">
        <v>0</v>
      </c>
      <c r="J12" s="37">
        <f t="shared" si="4"/>
        <v>356.39</v>
      </c>
      <c r="K12" s="38">
        <f t="shared" ref="K12:K34" si="5">J12</f>
        <v>356.39</v>
      </c>
      <c r="L12" s="36"/>
      <c r="N12" s="36"/>
    </row>
    <row r="13" spans="1:14" s="10" customFormat="1" x14ac:dyDescent="0.25">
      <c r="A13" s="31" t="s">
        <v>282</v>
      </c>
      <c r="B13" s="10" t="s">
        <v>283</v>
      </c>
      <c r="C13" s="10" t="s">
        <v>19</v>
      </c>
      <c r="D13" s="32" t="s">
        <v>284</v>
      </c>
      <c r="E13" s="19" t="s">
        <v>285</v>
      </c>
      <c r="F13" s="10">
        <v>7</v>
      </c>
      <c r="G13" s="12">
        <v>49.95</v>
      </c>
      <c r="H13" s="12">
        <f>F13*G13</f>
        <v>349.65000000000003</v>
      </c>
      <c r="I13" s="12">
        <v>5.5</v>
      </c>
      <c r="J13" s="13">
        <f t="shared" si="4"/>
        <v>355.15000000000003</v>
      </c>
      <c r="K13" s="14">
        <f t="shared" si="5"/>
        <v>355.15000000000003</v>
      </c>
      <c r="L13" s="12"/>
      <c r="N13" s="12"/>
    </row>
    <row r="14" spans="1:14" s="53" customFormat="1" x14ac:dyDescent="0.25">
      <c r="A14" s="33" t="s">
        <v>173</v>
      </c>
      <c r="B14" s="53" t="s">
        <v>172</v>
      </c>
      <c r="C14" s="53" t="s">
        <v>14</v>
      </c>
      <c r="D14" s="35" t="s">
        <v>170</v>
      </c>
      <c r="E14" s="53" t="s">
        <v>169</v>
      </c>
      <c r="F14" s="53">
        <v>1</v>
      </c>
      <c r="G14" s="59">
        <v>807.89</v>
      </c>
      <c r="H14" s="59">
        <f t="shared" si="0"/>
        <v>807.89</v>
      </c>
      <c r="I14" s="36">
        <v>6.99</v>
      </c>
      <c r="J14" s="37">
        <f t="shared" si="4"/>
        <v>814.88</v>
      </c>
      <c r="K14" s="38">
        <f t="shared" si="5"/>
        <v>814.88</v>
      </c>
      <c r="L14" s="36" t="s">
        <v>298</v>
      </c>
      <c r="N14" s="59"/>
    </row>
    <row r="15" spans="1:14" s="10" customFormat="1" x14ac:dyDescent="0.25">
      <c r="A15" s="31" t="s">
        <v>176</v>
      </c>
      <c r="B15" s="10" t="s">
        <v>175</v>
      </c>
      <c r="C15" s="10" t="s">
        <v>14</v>
      </c>
      <c r="D15" s="32" t="s">
        <v>174</v>
      </c>
      <c r="E15" s="10" t="s">
        <v>177</v>
      </c>
      <c r="F15" s="10">
        <v>4</v>
      </c>
      <c r="G15" s="12">
        <v>225.9</v>
      </c>
      <c r="H15" s="12">
        <f t="shared" si="0"/>
        <v>903.6</v>
      </c>
      <c r="I15" s="12">
        <v>0</v>
      </c>
      <c r="J15" s="13">
        <f t="shared" si="4"/>
        <v>903.6</v>
      </c>
      <c r="K15" s="14">
        <f t="shared" si="5"/>
        <v>903.6</v>
      </c>
      <c r="L15" s="12"/>
      <c r="N15" s="12"/>
    </row>
    <row r="16" spans="1:14" s="34" customFormat="1" x14ac:dyDescent="0.25">
      <c r="A16" s="33" t="s">
        <v>179</v>
      </c>
      <c r="B16" s="34" t="s">
        <v>180</v>
      </c>
      <c r="C16" s="34" t="s">
        <v>19</v>
      </c>
      <c r="D16" s="35" t="s">
        <v>32</v>
      </c>
      <c r="E16" s="34" t="s">
        <v>178</v>
      </c>
      <c r="F16" s="34">
        <v>2</v>
      </c>
      <c r="G16" s="36">
        <v>20.98</v>
      </c>
      <c r="H16" s="36">
        <f t="shared" si="0"/>
        <v>41.96</v>
      </c>
      <c r="I16" s="36">
        <v>0</v>
      </c>
      <c r="J16" s="37">
        <f t="shared" si="4"/>
        <v>41.96</v>
      </c>
      <c r="K16" s="38">
        <f t="shared" si="5"/>
        <v>41.96</v>
      </c>
      <c r="L16" s="36"/>
      <c r="N16" s="36"/>
    </row>
    <row r="17" spans="1:14" s="10" customFormat="1" x14ac:dyDescent="0.25">
      <c r="A17" s="31" t="s">
        <v>182</v>
      </c>
      <c r="B17" s="10" t="s">
        <v>1</v>
      </c>
      <c r="C17" s="10" t="s">
        <v>19</v>
      </c>
      <c r="D17" s="32" t="s">
        <v>32</v>
      </c>
      <c r="E17" s="10" t="s">
        <v>181</v>
      </c>
      <c r="F17" s="10">
        <v>4</v>
      </c>
      <c r="G17" s="12">
        <v>142.05000000000001</v>
      </c>
      <c r="H17" s="12">
        <f t="shared" si="0"/>
        <v>568.20000000000005</v>
      </c>
      <c r="I17" s="12">
        <v>0</v>
      </c>
      <c r="J17" s="13">
        <f t="shared" si="4"/>
        <v>568.20000000000005</v>
      </c>
      <c r="K17" s="14">
        <f t="shared" si="5"/>
        <v>568.20000000000005</v>
      </c>
      <c r="L17" s="68"/>
      <c r="N17" s="12"/>
    </row>
    <row r="18" spans="1:14" s="34" customFormat="1" x14ac:dyDescent="0.25">
      <c r="A18" s="33" t="s">
        <v>188</v>
      </c>
      <c r="B18" s="34" t="s">
        <v>185</v>
      </c>
      <c r="C18" s="34" t="s">
        <v>14</v>
      </c>
      <c r="D18" s="35" t="s">
        <v>186</v>
      </c>
      <c r="E18" s="34" t="s">
        <v>187</v>
      </c>
      <c r="F18" s="34">
        <v>6</v>
      </c>
      <c r="G18">
        <v>114.79</v>
      </c>
      <c r="H18" s="36">
        <f t="shared" si="0"/>
        <v>688.74</v>
      </c>
      <c r="I18" s="36">
        <v>0</v>
      </c>
      <c r="J18" s="37">
        <f t="shared" si="4"/>
        <v>688.74</v>
      </c>
      <c r="K18" s="38">
        <f t="shared" si="5"/>
        <v>688.74</v>
      </c>
      <c r="L18" s="36"/>
      <c r="N18" s="36"/>
    </row>
    <row r="19" spans="1:14" s="10" customFormat="1" x14ac:dyDescent="0.25">
      <c r="A19" s="31" t="s">
        <v>287</v>
      </c>
      <c r="B19" s="10" t="s">
        <v>289</v>
      </c>
      <c r="C19" s="10" t="s">
        <v>19</v>
      </c>
      <c r="D19" s="32" t="s">
        <v>68</v>
      </c>
      <c r="E19" s="10" t="s">
        <v>286</v>
      </c>
      <c r="F19" s="10">
        <v>6</v>
      </c>
      <c r="G19" s="12">
        <v>9.19</v>
      </c>
      <c r="H19" s="12">
        <f t="shared" si="0"/>
        <v>55.14</v>
      </c>
      <c r="I19" s="12">
        <v>6.65</v>
      </c>
      <c r="J19" s="13">
        <f t="shared" si="4"/>
        <v>61.79</v>
      </c>
      <c r="K19" s="14">
        <f t="shared" si="5"/>
        <v>61.79</v>
      </c>
      <c r="L19" s="12"/>
      <c r="N19" s="12"/>
    </row>
    <row r="20" spans="1:14" s="34" customFormat="1" x14ac:dyDescent="0.25">
      <c r="A20" s="33" t="s">
        <v>288</v>
      </c>
      <c r="B20" s="34" t="s">
        <v>290</v>
      </c>
      <c r="C20" s="34" t="s">
        <v>19</v>
      </c>
      <c r="D20" s="35" t="s">
        <v>32</v>
      </c>
      <c r="E20" s="34" t="s">
        <v>291</v>
      </c>
      <c r="F20" s="34">
        <v>1</v>
      </c>
      <c r="G20" s="36">
        <v>42.59</v>
      </c>
      <c r="H20" s="36">
        <f t="shared" si="0"/>
        <v>42.59</v>
      </c>
      <c r="I20" s="36">
        <v>0</v>
      </c>
      <c r="J20" s="37">
        <f t="shared" si="4"/>
        <v>42.59</v>
      </c>
      <c r="K20" s="38">
        <f t="shared" si="5"/>
        <v>42.59</v>
      </c>
      <c r="L20" s="36"/>
      <c r="N20" s="36"/>
    </row>
    <row r="21" spans="1:14" s="10" customFormat="1" x14ac:dyDescent="0.25">
      <c r="A21" s="31" t="s">
        <v>191</v>
      </c>
      <c r="B21" s="10" t="s">
        <v>189</v>
      </c>
      <c r="C21" s="10" t="s">
        <v>14</v>
      </c>
      <c r="D21" s="32" t="s">
        <v>32</v>
      </c>
      <c r="E21" s="10" t="s">
        <v>190</v>
      </c>
      <c r="F21" s="10">
        <v>6</v>
      </c>
      <c r="G21" s="12">
        <v>46.99</v>
      </c>
      <c r="H21" s="12">
        <f t="shared" si="0"/>
        <v>281.94</v>
      </c>
      <c r="I21" s="12">
        <v>0</v>
      </c>
      <c r="J21" s="13">
        <f t="shared" si="4"/>
        <v>281.94</v>
      </c>
      <c r="K21" s="14">
        <f t="shared" si="5"/>
        <v>281.94</v>
      </c>
      <c r="L21" s="12"/>
      <c r="N21" s="12"/>
    </row>
    <row r="22" spans="1:14" s="34" customFormat="1" x14ac:dyDescent="0.25">
      <c r="A22" s="33" t="s">
        <v>195</v>
      </c>
      <c r="B22" s="34" t="s">
        <v>194</v>
      </c>
      <c r="C22" s="34" t="s">
        <v>19</v>
      </c>
      <c r="D22" s="35" t="s">
        <v>192</v>
      </c>
      <c r="E22" s="34" t="s">
        <v>193</v>
      </c>
      <c r="F22" s="34">
        <v>4</v>
      </c>
      <c r="G22" s="36">
        <v>38.65</v>
      </c>
      <c r="H22" s="36">
        <f t="shared" si="0"/>
        <v>154.6</v>
      </c>
      <c r="I22" s="36">
        <v>0</v>
      </c>
      <c r="J22" s="37">
        <f t="shared" si="4"/>
        <v>154.6</v>
      </c>
      <c r="K22" s="38">
        <f t="shared" si="5"/>
        <v>154.6</v>
      </c>
      <c r="L22" s="36"/>
      <c r="N22" s="36"/>
    </row>
    <row r="23" spans="1:14" s="10" customFormat="1" x14ac:dyDescent="0.25">
      <c r="A23" s="31" t="s">
        <v>199</v>
      </c>
      <c r="B23" s="10" t="s">
        <v>196</v>
      </c>
      <c r="D23" s="32" t="s">
        <v>198</v>
      </c>
      <c r="E23" s="10" t="s">
        <v>197</v>
      </c>
      <c r="F23" s="10">
        <v>20</v>
      </c>
      <c r="G23" s="12"/>
      <c r="H23" s="12"/>
      <c r="I23" s="41"/>
      <c r="J23" s="13">
        <f>210.55*1.19</f>
        <v>250.55449999999999</v>
      </c>
      <c r="K23" s="14">
        <f t="shared" si="5"/>
        <v>250.55449999999999</v>
      </c>
      <c r="L23" s="12"/>
      <c r="N23" s="12"/>
    </row>
    <row r="24" spans="1:14" s="34" customFormat="1" x14ac:dyDescent="0.25">
      <c r="A24" s="33" t="s">
        <v>202</v>
      </c>
      <c r="B24" s="34" t="s">
        <v>201</v>
      </c>
      <c r="C24" s="34" t="s">
        <v>19</v>
      </c>
      <c r="D24" s="35" t="s">
        <v>32</v>
      </c>
      <c r="E24" s="34" t="s">
        <v>200</v>
      </c>
      <c r="F24" s="34">
        <v>6</v>
      </c>
      <c r="G24" s="36">
        <v>30.36</v>
      </c>
      <c r="H24" s="36">
        <f t="shared" ref="H24:H34" si="6">F24*G24</f>
        <v>182.16</v>
      </c>
      <c r="I24" s="36">
        <v>0</v>
      </c>
      <c r="J24" s="37">
        <f t="shared" ref="J24:J34" si="7">SUM(H24,I24)</f>
        <v>182.16</v>
      </c>
      <c r="K24" s="38">
        <f t="shared" si="5"/>
        <v>182.16</v>
      </c>
      <c r="L24" s="36"/>
      <c r="N24" s="36"/>
    </row>
    <row r="25" spans="1:14" s="10" customFormat="1" x14ac:dyDescent="0.25">
      <c r="A25" s="31" t="s">
        <v>206</v>
      </c>
      <c r="B25" s="10" t="s">
        <v>205</v>
      </c>
      <c r="C25" s="10" t="s">
        <v>19</v>
      </c>
      <c r="D25" s="32" t="s">
        <v>204</v>
      </c>
      <c r="E25" s="10" t="s">
        <v>203</v>
      </c>
      <c r="F25" s="10">
        <v>6</v>
      </c>
      <c r="G25" s="12">
        <v>19.8</v>
      </c>
      <c r="H25" s="12">
        <f t="shared" si="6"/>
        <v>118.80000000000001</v>
      </c>
      <c r="I25" s="12">
        <v>5.95</v>
      </c>
      <c r="J25" s="13">
        <f t="shared" si="7"/>
        <v>124.75000000000001</v>
      </c>
      <c r="K25" s="14">
        <f t="shared" si="5"/>
        <v>124.75000000000001</v>
      </c>
      <c r="L25" s="12"/>
      <c r="N25" s="12"/>
    </row>
    <row r="26" spans="1:14" s="34" customFormat="1" x14ac:dyDescent="0.25">
      <c r="A26" s="33" t="s">
        <v>209</v>
      </c>
      <c r="B26" s="34" t="s">
        <v>207</v>
      </c>
      <c r="C26" s="34" t="s">
        <v>19</v>
      </c>
      <c r="D26" s="35" t="s">
        <v>32</v>
      </c>
      <c r="E26" s="34" t="s">
        <v>208</v>
      </c>
      <c r="F26" s="34">
        <v>3</v>
      </c>
      <c r="G26" s="36">
        <v>89.99</v>
      </c>
      <c r="H26" s="36">
        <f t="shared" si="6"/>
        <v>269.96999999999997</v>
      </c>
      <c r="I26" s="36">
        <v>0</v>
      </c>
      <c r="J26" s="37">
        <f t="shared" si="7"/>
        <v>269.96999999999997</v>
      </c>
      <c r="K26" s="38">
        <f t="shared" si="5"/>
        <v>269.96999999999997</v>
      </c>
      <c r="L26" s="36"/>
      <c r="N26" s="36"/>
    </row>
    <row r="27" spans="1:14" s="10" customFormat="1" x14ac:dyDescent="0.25">
      <c r="A27" s="31" t="s">
        <v>211</v>
      </c>
      <c r="B27" s="10" t="s">
        <v>210</v>
      </c>
      <c r="C27" s="10" t="s">
        <v>19</v>
      </c>
      <c r="D27" s="32" t="s">
        <v>32</v>
      </c>
      <c r="E27" s="10" t="s">
        <v>212</v>
      </c>
      <c r="F27" s="10">
        <v>12</v>
      </c>
      <c r="G27" s="12">
        <v>12.25</v>
      </c>
      <c r="H27" s="12">
        <f t="shared" si="6"/>
        <v>147</v>
      </c>
      <c r="I27" s="12">
        <v>0</v>
      </c>
      <c r="J27" s="13">
        <f t="shared" si="7"/>
        <v>147</v>
      </c>
      <c r="K27" s="14">
        <f t="shared" si="5"/>
        <v>147</v>
      </c>
      <c r="L27" s="12"/>
      <c r="N27" s="12"/>
    </row>
    <row r="28" spans="1:14" s="34" customFormat="1" x14ac:dyDescent="0.25">
      <c r="A28" s="33" t="s">
        <v>215</v>
      </c>
      <c r="B28" s="34" t="s">
        <v>213</v>
      </c>
      <c r="C28" s="34" t="s">
        <v>19</v>
      </c>
      <c r="D28" s="35" t="s">
        <v>109</v>
      </c>
      <c r="E28" s="34" t="s">
        <v>214</v>
      </c>
      <c r="F28" s="34">
        <v>2</v>
      </c>
      <c r="G28" s="36">
        <v>42.98</v>
      </c>
      <c r="H28" s="36">
        <f t="shared" si="6"/>
        <v>85.96</v>
      </c>
      <c r="I28" s="36">
        <v>5.95</v>
      </c>
      <c r="J28" s="37">
        <f t="shared" si="7"/>
        <v>91.91</v>
      </c>
      <c r="K28" s="38">
        <f t="shared" si="5"/>
        <v>91.91</v>
      </c>
      <c r="L28" s="36"/>
      <c r="N28" s="36"/>
    </row>
    <row r="29" spans="1:14" s="10" customFormat="1" x14ac:dyDescent="0.25">
      <c r="A29" s="31" t="s">
        <v>218</v>
      </c>
      <c r="B29" s="10" t="s">
        <v>216</v>
      </c>
      <c r="C29" s="10" t="s">
        <v>19</v>
      </c>
      <c r="D29" s="32" t="s">
        <v>109</v>
      </c>
      <c r="E29" s="10" t="s">
        <v>217</v>
      </c>
      <c r="F29" s="10">
        <v>4</v>
      </c>
      <c r="G29" s="12">
        <v>32.07</v>
      </c>
      <c r="H29" s="12">
        <f t="shared" si="6"/>
        <v>128.28</v>
      </c>
      <c r="I29" s="12">
        <v>5.95</v>
      </c>
      <c r="J29" s="13">
        <f t="shared" si="7"/>
        <v>134.22999999999999</v>
      </c>
      <c r="K29" s="14">
        <f t="shared" si="5"/>
        <v>134.22999999999999</v>
      </c>
      <c r="L29" s="12"/>
      <c r="N29" s="12"/>
    </row>
    <row r="30" spans="1:14" s="34" customFormat="1" x14ac:dyDescent="0.25">
      <c r="A30" s="33" t="s">
        <v>219</v>
      </c>
      <c r="B30" s="34" t="s">
        <v>220</v>
      </c>
      <c r="C30" s="34" t="s">
        <v>19</v>
      </c>
      <c r="D30" s="35" t="s">
        <v>32</v>
      </c>
      <c r="E30" s="34" t="s">
        <v>221</v>
      </c>
      <c r="F30" s="34">
        <v>1</v>
      </c>
      <c r="G30" s="36">
        <v>135.99</v>
      </c>
      <c r="H30" s="36">
        <f t="shared" si="6"/>
        <v>135.99</v>
      </c>
      <c r="I30" s="36">
        <v>0</v>
      </c>
      <c r="J30" s="37">
        <f t="shared" si="7"/>
        <v>135.99</v>
      </c>
      <c r="K30" s="38">
        <f t="shared" si="5"/>
        <v>135.99</v>
      </c>
      <c r="L30" s="36"/>
      <c r="N30" s="36"/>
    </row>
    <row r="31" spans="1:14" s="10" customFormat="1" x14ac:dyDescent="0.25">
      <c r="A31" s="31" t="s">
        <v>224</v>
      </c>
      <c r="B31" s="10" t="s">
        <v>222</v>
      </c>
      <c r="C31" s="10" t="s">
        <v>19</v>
      </c>
      <c r="D31" s="32" t="s">
        <v>32</v>
      </c>
      <c r="E31" s="10" t="s">
        <v>223</v>
      </c>
      <c r="F31" s="10">
        <v>3</v>
      </c>
      <c r="G31" s="12">
        <v>17.989999999999998</v>
      </c>
      <c r="H31" s="12">
        <f t="shared" si="6"/>
        <v>53.97</v>
      </c>
      <c r="I31" s="12">
        <v>0</v>
      </c>
      <c r="J31" s="13">
        <f t="shared" si="7"/>
        <v>53.97</v>
      </c>
      <c r="K31" s="14">
        <f t="shared" si="5"/>
        <v>53.97</v>
      </c>
      <c r="L31" s="12"/>
      <c r="N31" s="12"/>
    </row>
    <row r="32" spans="1:14" s="34" customFormat="1" x14ac:dyDescent="0.25">
      <c r="A32" s="33" t="s">
        <v>227</v>
      </c>
      <c r="B32" s="34" t="s">
        <v>225</v>
      </c>
      <c r="C32" s="34" t="s">
        <v>19</v>
      </c>
      <c r="D32" s="35" t="s">
        <v>168</v>
      </c>
      <c r="E32" s="34" t="s">
        <v>226</v>
      </c>
      <c r="F32" s="34">
        <v>12</v>
      </c>
      <c r="G32" s="36">
        <v>51.9</v>
      </c>
      <c r="H32" s="36">
        <f t="shared" si="6"/>
        <v>622.79999999999995</v>
      </c>
      <c r="I32" s="36">
        <v>0</v>
      </c>
      <c r="J32" s="37">
        <f t="shared" si="7"/>
        <v>622.79999999999995</v>
      </c>
      <c r="K32" s="38">
        <f t="shared" si="5"/>
        <v>622.79999999999995</v>
      </c>
      <c r="L32" s="36"/>
      <c r="N32" s="36"/>
    </row>
    <row r="33" spans="1:14" s="10" customFormat="1" x14ac:dyDescent="0.25">
      <c r="A33" s="31" t="s">
        <v>229</v>
      </c>
      <c r="B33" s="10" t="s">
        <v>230</v>
      </c>
      <c r="C33" s="10" t="s">
        <v>19</v>
      </c>
      <c r="D33" s="32" t="s">
        <v>168</v>
      </c>
      <c r="E33" s="10" t="s">
        <v>228</v>
      </c>
      <c r="F33" s="10">
        <v>12</v>
      </c>
      <c r="G33" s="12">
        <v>23.97</v>
      </c>
      <c r="H33" s="12">
        <f t="shared" si="6"/>
        <v>287.64</v>
      </c>
      <c r="I33" s="12">
        <v>0</v>
      </c>
      <c r="J33" s="13">
        <f t="shared" si="7"/>
        <v>287.64</v>
      </c>
      <c r="K33" s="14">
        <f t="shared" si="5"/>
        <v>287.64</v>
      </c>
      <c r="L33" s="12"/>
      <c r="N33" s="12"/>
    </row>
    <row r="34" spans="1:14" s="34" customFormat="1" x14ac:dyDescent="0.25">
      <c r="A34" s="33" t="s">
        <v>234</v>
      </c>
      <c r="B34" s="34" t="s">
        <v>233</v>
      </c>
      <c r="C34" s="34" t="s">
        <v>19</v>
      </c>
      <c r="D34" s="35" t="s">
        <v>231</v>
      </c>
      <c r="E34" s="34" t="s">
        <v>232</v>
      </c>
      <c r="F34" s="34">
        <v>6</v>
      </c>
      <c r="G34" s="36">
        <v>25.65</v>
      </c>
      <c r="H34" s="36">
        <f t="shared" si="6"/>
        <v>153.89999999999998</v>
      </c>
      <c r="I34" s="36">
        <v>0</v>
      </c>
      <c r="J34" s="37">
        <f t="shared" si="7"/>
        <v>153.89999999999998</v>
      </c>
      <c r="K34" s="38">
        <f t="shared" si="5"/>
        <v>153.89999999999998</v>
      </c>
      <c r="L34" s="36"/>
      <c r="N34" s="36"/>
    </row>
    <row r="35" spans="1:14" s="10" customFormat="1" x14ac:dyDescent="0.25">
      <c r="A35" s="31"/>
      <c r="D35" s="32"/>
      <c r="G35" s="12"/>
      <c r="H35" s="12"/>
      <c r="I35" s="12"/>
      <c r="J35" s="13"/>
      <c r="K35" s="14"/>
      <c r="L35" s="12"/>
      <c r="N35" s="12"/>
    </row>
    <row r="36" spans="1:14" s="10" customFormat="1" x14ac:dyDescent="0.25">
      <c r="A36" s="31"/>
      <c r="D36" s="32"/>
      <c r="G36" s="12"/>
      <c r="H36" s="12"/>
      <c r="I36" s="12"/>
      <c r="J36" s="13"/>
      <c r="K36" s="14"/>
      <c r="L36" s="12"/>
      <c r="N36" s="12"/>
    </row>
  </sheetData>
  <mergeCells count="1">
    <mergeCell ref="A1:K1"/>
  </mergeCells>
  <hyperlinks>
    <hyperlink ref="D4" r:id="rId1"/>
    <hyperlink ref="D5" r:id="rId2"/>
    <hyperlink ref="D6" r:id="rId3"/>
    <hyperlink ref="D7" r:id="rId4"/>
    <hyperlink ref="D8" r:id="rId5"/>
    <hyperlink ref="D9" r:id="rId6"/>
    <hyperlink ref="D11" r:id="rId7"/>
    <hyperlink ref="D10" r:id="rId8"/>
    <hyperlink ref="D14" r:id="rId9"/>
    <hyperlink ref="D15" r:id="rId10"/>
    <hyperlink ref="D16" r:id="rId11"/>
    <hyperlink ref="D17" r:id="rId12"/>
    <hyperlink ref="D18" r:id="rId13"/>
    <hyperlink ref="D21" r:id="rId14"/>
    <hyperlink ref="D22" r:id="rId15"/>
    <hyperlink ref="D23" r:id="rId16"/>
    <hyperlink ref="D24" r:id="rId17"/>
    <hyperlink ref="D25" r:id="rId18"/>
    <hyperlink ref="D26" r:id="rId19"/>
    <hyperlink ref="D27" r:id="rId20"/>
    <hyperlink ref="D28" r:id="rId21"/>
    <hyperlink ref="D29" r:id="rId22"/>
    <hyperlink ref="D30" r:id="rId23"/>
    <hyperlink ref="D31" r:id="rId24"/>
    <hyperlink ref="D32" r:id="rId25"/>
    <hyperlink ref="D33" r:id="rId26"/>
    <hyperlink ref="D34" r:id="rId27"/>
  </hyperlinks>
  <pageMargins left="0.23622047244094491" right="0.23622047244094491" top="0.74803149606299213" bottom="0.74803149606299213" header="0.31496062992125984" footer="0.31496062992125984"/>
  <pageSetup paperSize="9" scale="71" fitToHeight="0" orientation="landscape" r:id="rId28"/>
  <headerFooter>
    <oddHeader>&amp;CMoMoLab - Kostenbegründung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5"/>
  <sheetViews>
    <sheetView zoomScale="110" zoomScaleNormal="110" workbookViewId="0">
      <selection activeCell="I21" sqref="I21"/>
    </sheetView>
  </sheetViews>
  <sheetFormatPr baseColWidth="10" defaultColWidth="11.5703125" defaultRowHeight="15" x14ac:dyDescent="0.25"/>
  <cols>
    <col min="1" max="1" width="11.5703125" style="2"/>
    <col min="2" max="2" width="17.5703125" style="3" customWidth="1"/>
    <col min="3" max="4" width="11.5703125" style="3"/>
    <col min="5" max="5" width="50.140625" style="3" customWidth="1"/>
    <col min="6" max="6" width="12.42578125" style="10" customWidth="1"/>
    <col min="7" max="7" width="11.5703125" style="11"/>
    <col min="8" max="8" width="15.7109375" style="12" customWidth="1"/>
    <col min="9" max="9" width="11.5703125" style="11"/>
    <col min="10" max="10" width="11.5703125" style="10"/>
    <col min="11" max="11" width="11.5703125" style="19"/>
    <col min="12" max="12" width="136.140625" style="11" bestFit="1" customWidth="1"/>
    <col min="13" max="16384" width="11.5703125" style="3"/>
  </cols>
  <sheetData>
    <row r="1" spans="1:12" s="10" customFormat="1" x14ac:dyDescent="0.25">
      <c r="A1" s="72" t="s">
        <v>262</v>
      </c>
      <c r="B1" s="72"/>
      <c r="C1" s="72"/>
      <c r="D1" s="72"/>
      <c r="E1" s="72"/>
      <c r="F1" s="72"/>
      <c r="G1" s="72"/>
      <c r="H1" s="72"/>
      <c r="I1" s="72"/>
      <c r="J1" s="72"/>
      <c r="K1" s="72"/>
    </row>
    <row r="2" spans="1:12" x14ac:dyDescent="0.25">
      <c r="A2" s="22" t="s">
        <v>5</v>
      </c>
      <c r="B2" s="22" t="s">
        <v>6</v>
      </c>
      <c r="C2" s="22" t="s">
        <v>7</v>
      </c>
      <c r="D2" s="22" t="s">
        <v>8</v>
      </c>
      <c r="E2" s="22" t="s">
        <v>9</v>
      </c>
      <c r="F2" s="22" t="s">
        <v>111</v>
      </c>
      <c r="G2" s="25" t="s">
        <v>10</v>
      </c>
      <c r="H2" s="25" t="s">
        <v>112</v>
      </c>
      <c r="I2" s="25" t="s">
        <v>11</v>
      </c>
      <c r="J2" s="22" t="s">
        <v>113</v>
      </c>
      <c r="K2" s="26" t="s">
        <v>99</v>
      </c>
      <c r="L2" s="25" t="s">
        <v>12</v>
      </c>
    </row>
    <row r="3" spans="1:12" ht="15.75" thickBot="1" x14ac:dyDescent="0.3">
      <c r="D3" s="9"/>
      <c r="J3" s="13"/>
      <c r="K3" s="24">
        <f>SUM(K4:K25)</f>
        <v>1142.27</v>
      </c>
    </row>
    <row r="4" spans="1:12" s="34" customFormat="1" ht="14.45" customHeight="1" thickTop="1" x14ac:dyDescent="0.25">
      <c r="A4" s="33" t="s">
        <v>15</v>
      </c>
      <c r="B4" s="34" t="s">
        <v>13</v>
      </c>
      <c r="C4" s="34" t="s">
        <v>14</v>
      </c>
      <c r="D4" s="35" t="s">
        <v>16</v>
      </c>
      <c r="E4" s="34" t="s">
        <v>17</v>
      </c>
      <c r="F4" s="34">
        <v>1</v>
      </c>
      <c r="G4" s="36">
        <v>54.5</v>
      </c>
      <c r="H4" s="36">
        <f t="shared" ref="H4:H24" si="0">F4*G4</f>
        <v>54.5</v>
      </c>
      <c r="I4" s="36">
        <v>5.9</v>
      </c>
      <c r="J4" s="37">
        <f t="shared" ref="J4:J24" si="1">SUM(H4,I4)</f>
        <v>60.4</v>
      </c>
      <c r="K4" s="38">
        <f t="shared" ref="K4:K24" si="2">J4</f>
        <v>60.4</v>
      </c>
      <c r="L4" s="36"/>
    </row>
    <row r="5" spans="1:12" s="10" customFormat="1" x14ac:dyDescent="0.25">
      <c r="A5" s="31" t="s">
        <v>21</v>
      </c>
      <c r="B5" s="10" t="s">
        <v>18</v>
      </c>
      <c r="C5" s="10" t="s">
        <v>19</v>
      </c>
      <c r="D5" s="32" t="s">
        <v>22</v>
      </c>
      <c r="E5" s="10" t="s">
        <v>23</v>
      </c>
      <c r="F5" s="10">
        <v>4</v>
      </c>
      <c r="G5" s="12">
        <v>15.99</v>
      </c>
      <c r="H5" s="12">
        <f t="shared" si="0"/>
        <v>63.96</v>
      </c>
      <c r="I5" s="12">
        <v>4.95</v>
      </c>
      <c r="J5" s="13">
        <f t="shared" si="1"/>
        <v>68.91</v>
      </c>
      <c r="K5" s="14">
        <f t="shared" si="2"/>
        <v>68.91</v>
      </c>
      <c r="L5" s="12"/>
    </row>
    <row r="6" spans="1:12" s="34" customFormat="1" x14ac:dyDescent="0.25">
      <c r="A6" s="33" t="s">
        <v>24</v>
      </c>
      <c r="B6" s="34" t="s">
        <v>25</v>
      </c>
      <c r="C6" s="34" t="s">
        <v>19</v>
      </c>
      <c r="D6" s="35" t="s">
        <v>20</v>
      </c>
      <c r="E6" s="34" t="s">
        <v>303</v>
      </c>
      <c r="F6" s="34">
        <v>4</v>
      </c>
      <c r="G6" s="36">
        <v>2.15</v>
      </c>
      <c r="H6" s="36">
        <f t="shared" si="0"/>
        <v>8.6</v>
      </c>
      <c r="I6" s="36">
        <v>4.9000000000000004</v>
      </c>
      <c r="J6" s="37">
        <f t="shared" si="1"/>
        <v>13.5</v>
      </c>
      <c r="K6" s="38">
        <f t="shared" si="2"/>
        <v>13.5</v>
      </c>
      <c r="L6" s="36"/>
    </row>
    <row r="7" spans="1:12" s="10" customFormat="1" x14ac:dyDescent="0.25">
      <c r="A7" s="31" t="s">
        <v>26</v>
      </c>
      <c r="B7" s="10" t="s">
        <v>27</v>
      </c>
      <c r="C7" s="10" t="s">
        <v>19</v>
      </c>
      <c r="D7" s="32" t="s">
        <v>22</v>
      </c>
      <c r="E7" s="10" t="s">
        <v>28</v>
      </c>
      <c r="F7" s="10">
        <v>4</v>
      </c>
      <c r="G7" s="12">
        <v>4.49</v>
      </c>
      <c r="H7" s="12">
        <f t="shared" si="0"/>
        <v>17.96</v>
      </c>
      <c r="I7" s="41">
        <v>4.95</v>
      </c>
      <c r="J7" s="13">
        <f t="shared" si="1"/>
        <v>22.91</v>
      </c>
      <c r="K7" s="14">
        <f t="shared" si="2"/>
        <v>22.91</v>
      </c>
      <c r="L7" s="12"/>
    </row>
    <row r="8" spans="1:12" s="34" customFormat="1" x14ac:dyDescent="0.25">
      <c r="A8" s="33" t="s">
        <v>29</v>
      </c>
      <c r="B8" s="34" t="s">
        <v>30</v>
      </c>
      <c r="C8" s="34" t="s">
        <v>31</v>
      </c>
      <c r="D8" s="35" t="s">
        <v>32</v>
      </c>
      <c r="E8" s="34" t="s">
        <v>33</v>
      </c>
      <c r="F8" s="34">
        <v>1</v>
      </c>
      <c r="G8" s="36">
        <v>11.13</v>
      </c>
      <c r="H8" s="36">
        <f t="shared" si="0"/>
        <v>11.13</v>
      </c>
      <c r="I8" s="40" t="s">
        <v>34</v>
      </c>
      <c r="J8" s="37">
        <f t="shared" si="1"/>
        <v>11.13</v>
      </c>
      <c r="K8" s="38">
        <f t="shared" si="2"/>
        <v>11.13</v>
      </c>
      <c r="L8" s="36"/>
    </row>
    <row r="9" spans="1:12" s="10" customFormat="1" x14ac:dyDescent="0.25">
      <c r="A9" s="31" t="s">
        <v>35</v>
      </c>
      <c r="B9" s="10" t="s">
        <v>36</v>
      </c>
      <c r="C9" s="10" t="s">
        <v>19</v>
      </c>
      <c r="D9" s="32" t="s">
        <v>37</v>
      </c>
      <c r="E9" s="10" t="s">
        <v>38</v>
      </c>
      <c r="F9" s="10">
        <v>4</v>
      </c>
      <c r="G9" s="12">
        <v>7.5</v>
      </c>
      <c r="H9" s="12">
        <f t="shared" si="0"/>
        <v>30</v>
      </c>
      <c r="I9" s="12">
        <v>2.5</v>
      </c>
      <c r="J9" s="13">
        <f t="shared" si="1"/>
        <v>32.5</v>
      </c>
      <c r="K9" s="14">
        <f t="shared" si="2"/>
        <v>32.5</v>
      </c>
      <c r="L9" s="12" t="s">
        <v>39</v>
      </c>
    </row>
    <row r="10" spans="1:12" s="34" customFormat="1" x14ac:dyDescent="0.25">
      <c r="A10" s="33" t="s">
        <v>40</v>
      </c>
      <c r="B10" s="34" t="s">
        <v>41</v>
      </c>
      <c r="C10" s="34" t="s">
        <v>19</v>
      </c>
      <c r="D10" s="42" t="s">
        <v>42</v>
      </c>
      <c r="E10" s="34" t="s">
        <v>43</v>
      </c>
      <c r="F10" s="34">
        <v>6</v>
      </c>
      <c r="G10" s="36">
        <v>6.77</v>
      </c>
      <c r="H10" s="36">
        <f t="shared" si="0"/>
        <v>40.619999999999997</v>
      </c>
      <c r="I10" s="40" t="s">
        <v>34</v>
      </c>
      <c r="J10" s="37">
        <f t="shared" si="1"/>
        <v>40.619999999999997</v>
      </c>
      <c r="K10" s="38">
        <f t="shared" si="2"/>
        <v>40.619999999999997</v>
      </c>
      <c r="L10" s="36"/>
    </row>
    <row r="11" spans="1:12" s="10" customFormat="1" x14ac:dyDescent="0.25">
      <c r="A11" s="31" t="s">
        <v>44</v>
      </c>
      <c r="B11" s="10" t="s">
        <v>45</v>
      </c>
      <c r="C11" s="10" t="s">
        <v>19</v>
      </c>
      <c r="D11" s="32" t="s">
        <v>46</v>
      </c>
      <c r="E11" s="10" t="s">
        <v>47</v>
      </c>
      <c r="F11" s="10">
        <v>6</v>
      </c>
      <c r="G11" s="12">
        <v>0.67</v>
      </c>
      <c r="H11" s="12">
        <f t="shared" si="0"/>
        <v>4.0200000000000005</v>
      </c>
      <c r="I11" s="12">
        <v>5.95</v>
      </c>
      <c r="J11" s="13">
        <f t="shared" si="1"/>
        <v>9.9700000000000006</v>
      </c>
      <c r="K11" s="14">
        <f t="shared" si="2"/>
        <v>9.9700000000000006</v>
      </c>
      <c r="L11" s="12"/>
    </row>
    <row r="12" spans="1:12" s="34" customFormat="1" x14ac:dyDescent="0.25">
      <c r="A12" s="33" t="s">
        <v>48</v>
      </c>
      <c r="B12" s="34" t="s">
        <v>49</v>
      </c>
      <c r="C12" s="34" t="s">
        <v>19</v>
      </c>
      <c r="D12" s="35" t="s">
        <v>32</v>
      </c>
      <c r="E12" s="34" t="s">
        <v>51</v>
      </c>
      <c r="F12" s="34">
        <v>1</v>
      </c>
      <c r="G12" s="36">
        <v>9.99</v>
      </c>
      <c r="H12" s="36">
        <f t="shared" si="0"/>
        <v>9.99</v>
      </c>
      <c r="I12" s="40" t="s">
        <v>34</v>
      </c>
      <c r="J12" s="37">
        <f t="shared" si="1"/>
        <v>9.99</v>
      </c>
      <c r="K12" s="38">
        <f t="shared" si="2"/>
        <v>9.99</v>
      </c>
      <c r="L12" s="36"/>
    </row>
    <row r="13" spans="1:12" s="10" customFormat="1" x14ac:dyDescent="0.25">
      <c r="A13" s="31" t="s">
        <v>52</v>
      </c>
      <c r="B13" s="10" t="s">
        <v>53</v>
      </c>
      <c r="C13" s="10" t="s">
        <v>19</v>
      </c>
      <c r="D13" s="32" t="s">
        <v>54</v>
      </c>
      <c r="E13" s="10" t="s">
        <v>55</v>
      </c>
      <c r="F13" s="10">
        <v>8</v>
      </c>
      <c r="G13" s="12">
        <v>2.04</v>
      </c>
      <c r="H13" s="12">
        <f t="shared" si="0"/>
        <v>16.32</v>
      </c>
      <c r="I13" s="12">
        <v>5.95</v>
      </c>
      <c r="J13" s="13">
        <f t="shared" si="1"/>
        <v>22.27</v>
      </c>
      <c r="K13" s="14">
        <f t="shared" si="2"/>
        <v>22.27</v>
      </c>
      <c r="L13" s="12"/>
    </row>
    <row r="14" spans="1:12" s="34" customFormat="1" x14ac:dyDescent="0.25">
      <c r="A14" s="33" t="s">
        <v>56</v>
      </c>
      <c r="B14" s="34" t="s">
        <v>57</v>
      </c>
      <c r="C14" s="34" t="s">
        <v>19</v>
      </c>
      <c r="D14" s="35" t="s">
        <v>50</v>
      </c>
      <c r="E14" s="34" t="s">
        <v>58</v>
      </c>
      <c r="F14" s="34">
        <v>1</v>
      </c>
      <c r="G14" s="36">
        <v>13.95</v>
      </c>
      <c r="H14" s="36">
        <f t="shared" si="0"/>
        <v>13.95</v>
      </c>
      <c r="I14" s="40" t="s">
        <v>34</v>
      </c>
      <c r="J14" s="37">
        <f t="shared" si="1"/>
        <v>13.95</v>
      </c>
      <c r="K14" s="38">
        <f t="shared" si="2"/>
        <v>13.95</v>
      </c>
      <c r="L14" s="36"/>
    </row>
    <row r="15" spans="1:12" s="10" customFormat="1" x14ac:dyDescent="0.25">
      <c r="A15" s="31" t="s">
        <v>59</v>
      </c>
      <c r="B15" s="10" t="s">
        <v>60</v>
      </c>
      <c r="C15" s="10" t="s">
        <v>19</v>
      </c>
      <c r="D15" s="32" t="s">
        <v>32</v>
      </c>
      <c r="E15" s="10" t="s">
        <v>61</v>
      </c>
      <c r="F15" s="10">
        <v>6</v>
      </c>
      <c r="G15" s="12">
        <v>2.4900000000000002</v>
      </c>
      <c r="H15" s="12">
        <f t="shared" si="0"/>
        <v>14.940000000000001</v>
      </c>
      <c r="I15" s="41" t="s">
        <v>34</v>
      </c>
      <c r="J15" s="13">
        <f t="shared" si="1"/>
        <v>14.940000000000001</v>
      </c>
      <c r="K15" s="14">
        <f t="shared" si="2"/>
        <v>14.940000000000001</v>
      </c>
      <c r="L15" s="12"/>
    </row>
    <row r="16" spans="1:12" s="34" customFormat="1" x14ac:dyDescent="0.25">
      <c r="A16" s="33" t="s">
        <v>63</v>
      </c>
      <c r="B16" s="34" t="s">
        <v>62</v>
      </c>
      <c r="C16" s="34" t="s">
        <v>19</v>
      </c>
      <c r="D16" s="35" t="s">
        <v>64</v>
      </c>
      <c r="E16" s="34" t="s">
        <v>65</v>
      </c>
      <c r="F16" s="34">
        <v>4</v>
      </c>
      <c r="G16" s="36">
        <v>18.46</v>
      </c>
      <c r="H16" s="36">
        <f t="shared" si="0"/>
        <v>73.84</v>
      </c>
      <c r="I16" s="36">
        <v>9.4</v>
      </c>
      <c r="J16" s="37">
        <f t="shared" si="1"/>
        <v>83.240000000000009</v>
      </c>
      <c r="K16" s="38">
        <f t="shared" si="2"/>
        <v>83.240000000000009</v>
      </c>
      <c r="L16" s="36" t="s">
        <v>66</v>
      </c>
    </row>
    <row r="17" spans="1:12" s="10" customFormat="1" x14ac:dyDescent="0.25">
      <c r="A17" s="31" t="s">
        <v>67</v>
      </c>
      <c r="B17" s="10" t="s">
        <v>265</v>
      </c>
      <c r="C17" s="10" t="s">
        <v>19</v>
      </c>
      <c r="D17" s="32" t="s">
        <v>68</v>
      </c>
      <c r="E17" s="10" t="s">
        <v>69</v>
      </c>
      <c r="F17" s="10">
        <v>1</v>
      </c>
      <c r="G17" s="12">
        <v>179.99</v>
      </c>
      <c r="H17" s="12">
        <f t="shared" si="0"/>
        <v>179.99</v>
      </c>
      <c r="I17" s="41" t="s">
        <v>34</v>
      </c>
      <c r="J17" s="13">
        <f t="shared" si="1"/>
        <v>179.99</v>
      </c>
      <c r="K17" s="14">
        <f t="shared" si="2"/>
        <v>179.99</v>
      </c>
      <c r="L17" s="12" t="s">
        <v>70</v>
      </c>
    </row>
    <row r="18" spans="1:12" s="34" customFormat="1" x14ac:dyDescent="0.25">
      <c r="A18" s="33" t="s">
        <v>71</v>
      </c>
      <c r="B18" s="34" t="s">
        <v>72</v>
      </c>
      <c r="C18" s="34" t="s">
        <v>19</v>
      </c>
      <c r="D18" s="35" t="s">
        <v>32</v>
      </c>
      <c r="E18" s="34" t="s">
        <v>73</v>
      </c>
      <c r="F18" s="34">
        <v>4</v>
      </c>
      <c r="G18" s="36">
        <v>17.989999999999998</v>
      </c>
      <c r="H18" s="36">
        <f t="shared" si="0"/>
        <v>71.959999999999994</v>
      </c>
      <c r="I18" s="40" t="s">
        <v>34</v>
      </c>
      <c r="J18" s="37">
        <f t="shared" si="1"/>
        <v>71.959999999999994</v>
      </c>
      <c r="K18" s="38">
        <f t="shared" si="2"/>
        <v>71.959999999999994</v>
      </c>
      <c r="L18" s="36"/>
    </row>
    <row r="19" spans="1:12" s="10" customFormat="1" x14ac:dyDescent="0.25">
      <c r="A19" s="31" t="s">
        <v>74</v>
      </c>
      <c r="B19" s="10" t="s">
        <v>75</v>
      </c>
      <c r="C19" s="10" t="s">
        <v>19</v>
      </c>
      <c r="D19" s="32" t="s">
        <v>32</v>
      </c>
      <c r="E19" s="10" t="s">
        <v>76</v>
      </c>
      <c r="F19" s="10">
        <v>2</v>
      </c>
      <c r="G19" s="12">
        <v>16.989999999999998</v>
      </c>
      <c r="H19" s="12">
        <f t="shared" si="0"/>
        <v>33.979999999999997</v>
      </c>
      <c r="I19" s="41" t="s">
        <v>34</v>
      </c>
      <c r="J19" s="13">
        <f t="shared" si="1"/>
        <v>33.979999999999997</v>
      </c>
      <c r="K19" s="14">
        <f t="shared" si="2"/>
        <v>33.979999999999997</v>
      </c>
      <c r="L19" s="12"/>
    </row>
    <row r="20" spans="1:12" s="34" customFormat="1" x14ac:dyDescent="0.25">
      <c r="A20" s="33" t="s">
        <v>77</v>
      </c>
      <c r="B20" s="34" t="s">
        <v>78</v>
      </c>
      <c r="C20" s="34" t="s">
        <v>79</v>
      </c>
      <c r="D20" s="35" t="s">
        <v>46</v>
      </c>
      <c r="E20" s="34" t="s">
        <v>80</v>
      </c>
      <c r="F20" s="34">
        <v>4</v>
      </c>
      <c r="G20" s="36">
        <v>4.8499999999999996</v>
      </c>
      <c r="H20" s="36">
        <f t="shared" si="0"/>
        <v>19.399999999999999</v>
      </c>
      <c r="I20" s="36">
        <v>5.95</v>
      </c>
      <c r="J20" s="37">
        <f t="shared" si="1"/>
        <v>25.349999999999998</v>
      </c>
      <c r="K20" s="38">
        <f t="shared" si="2"/>
        <v>25.349999999999998</v>
      </c>
      <c r="L20" s="36" t="s">
        <v>299</v>
      </c>
    </row>
    <row r="21" spans="1:12" s="10" customFormat="1" x14ac:dyDescent="0.25">
      <c r="A21" s="31" t="s">
        <v>81</v>
      </c>
      <c r="B21" s="10" t="s">
        <v>82</v>
      </c>
      <c r="C21" s="10" t="s">
        <v>83</v>
      </c>
      <c r="D21" s="32" t="s">
        <v>84</v>
      </c>
      <c r="E21" s="10" t="s">
        <v>85</v>
      </c>
      <c r="F21" s="10">
        <v>1</v>
      </c>
      <c r="G21" s="12">
        <v>36.65</v>
      </c>
      <c r="H21" s="12">
        <f t="shared" si="0"/>
        <v>36.65</v>
      </c>
      <c r="I21" s="12">
        <v>4.9000000000000004</v>
      </c>
      <c r="J21" s="13">
        <f t="shared" si="1"/>
        <v>41.55</v>
      </c>
      <c r="K21" s="14">
        <f t="shared" si="2"/>
        <v>41.55</v>
      </c>
      <c r="L21" s="12"/>
    </row>
    <row r="22" spans="1:12" s="34" customFormat="1" x14ac:dyDescent="0.25">
      <c r="A22" s="33" t="s">
        <v>86</v>
      </c>
      <c r="B22" s="34" t="s">
        <v>87</v>
      </c>
      <c r="C22" s="34" t="s">
        <v>19</v>
      </c>
      <c r="D22" s="35" t="s">
        <v>88</v>
      </c>
      <c r="E22" s="34" t="s">
        <v>89</v>
      </c>
      <c r="F22" s="34">
        <v>1</v>
      </c>
      <c r="G22" s="36">
        <v>236.69</v>
      </c>
      <c r="H22" s="36">
        <f t="shared" si="0"/>
        <v>236.69</v>
      </c>
      <c r="I22" s="36">
        <v>7.5</v>
      </c>
      <c r="J22" s="37">
        <f t="shared" si="1"/>
        <v>244.19</v>
      </c>
      <c r="K22" s="38">
        <f t="shared" si="2"/>
        <v>244.19</v>
      </c>
      <c r="L22" s="36" t="s">
        <v>90</v>
      </c>
    </row>
    <row r="23" spans="1:12" s="10" customFormat="1" x14ac:dyDescent="0.25">
      <c r="A23" s="31" t="s">
        <v>91</v>
      </c>
      <c r="B23" s="10" t="s">
        <v>92</v>
      </c>
      <c r="C23" s="10" t="s">
        <v>19</v>
      </c>
      <c r="D23" s="32" t="s">
        <v>46</v>
      </c>
      <c r="E23" s="10" t="s">
        <v>93</v>
      </c>
      <c r="F23" s="10">
        <v>2</v>
      </c>
      <c r="G23" s="12">
        <v>28.5</v>
      </c>
      <c r="H23" s="12">
        <f t="shared" si="0"/>
        <v>57</v>
      </c>
      <c r="I23" s="12">
        <v>5.95</v>
      </c>
      <c r="J23" s="13">
        <f t="shared" si="1"/>
        <v>62.95</v>
      </c>
      <c r="K23" s="14">
        <f t="shared" si="2"/>
        <v>62.95</v>
      </c>
      <c r="L23" s="12"/>
    </row>
    <row r="24" spans="1:12" s="34" customFormat="1" x14ac:dyDescent="0.25">
      <c r="A24" s="33" t="s">
        <v>94</v>
      </c>
      <c r="B24" s="34" t="s">
        <v>95</v>
      </c>
      <c r="C24" s="34" t="s">
        <v>19</v>
      </c>
      <c r="D24" s="35" t="s">
        <v>96</v>
      </c>
      <c r="E24" s="34" t="s">
        <v>97</v>
      </c>
      <c r="F24" s="34">
        <v>2</v>
      </c>
      <c r="G24" s="36">
        <v>36.99</v>
      </c>
      <c r="H24" s="36">
        <f t="shared" si="0"/>
        <v>73.98</v>
      </c>
      <c r="I24" s="36">
        <v>3.99</v>
      </c>
      <c r="J24" s="37">
        <f t="shared" si="1"/>
        <v>77.97</v>
      </c>
      <c r="K24" s="38">
        <f t="shared" si="2"/>
        <v>77.97</v>
      </c>
      <c r="L24" s="36" t="s">
        <v>98</v>
      </c>
    </row>
    <row r="25" spans="1:12" s="10" customFormat="1" x14ac:dyDescent="0.25">
      <c r="A25" s="31"/>
      <c r="D25" s="32"/>
      <c r="G25" s="12"/>
      <c r="H25" s="12"/>
      <c r="I25" s="12"/>
      <c r="J25" s="13"/>
      <c r="K25" s="14"/>
      <c r="L25" s="12"/>
    </row>
  </sheetData>
  <mergeCells count="1">
    <mergeCell ref="A1:K1"/>
  </mergeCells>
  <hyperlinks>
    <hyperlink ref="D4" r:id="rId1"/>
    <hyperlink ref="D5" r:id="rId2"/>
    <hyperlink ref="D6" r:id="rId3"/>
    <hyperlink ref="D7" r:id="rId4"/>
    <hyperlink ref="D13" r:id="rId5" display="https://www.laborbedarfshop.de/laborbedarf/petrischalen/kalk-soda-glas/petrischale-glas-90x15-mm"/>
    <hyperlink ref="D9" r:id="rId6"/>
    <hyperlink ref="D10" r:id="rId7"/>
    <hyperlink ref="D11" r:id="rId8"/>
    <hyperlink ref="D15" r:id="rId9"/>
    <hyperlink ref="D16" r:id="rId10"/>
    <hyperlink ref="D17" r:id="rId11" location="productHighlights"/>
    <hyperlink ref="D14" r:id="rId12"/>
    <hyperlink ref="D18" r:id="rId13"/>
    <hyperlink ref="D19" r:id="rId14"/>
    <hyperlink ref="D20" r:id="rId15" display="https://www.chemoline.de/ph_wert_leitfaehigkeit_messen/ph-papier-rolle_messbereich:_ph_1_bis_14.html"/>
    <hyperlink ref="D21" r:id="rId16"/>
    <hyperlink ref="D24" r:id="rId17"/>
    <hyperlink ref="D23" r:id="rId18"/>
    <hyperlink ref="D22" r:id="rId19"/>
    <hyperlink ref="D8" r:id="rId20" display="https://www.amazon.de/Iycorish-Durchsichtiger-Kunststoff-Transfer-Pipette/dp/B07VK2QPQK/ref=sr_1_42?dchild=1&amp;keywords=pipette+10ml&amp;qid=1615460580&amp;sr=8-42"/>
    <hyperlink ref="D12" r:id="rId21"/>
  </hyperlinks>
  <pageMargins left="0.23622047244094491" right="0.23622047244094491" top="0.74803149606299213" bottom="0.74803149606299213" header="0.31496062992125984" footer="0.31496062992125984"/>
  <pageSetup paperSize="9" scale="80" orientation="landscape" r:id="rId22"/>
  <headerFooter>
    <oddHeader>&amp;CMoMoLab - Kostenbegründung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0"/>
  <sheetViews>
    <sheetView zoomScale="110" zoomScaleNormal="110" workbookViewId="0">
      <selection activeCell="E2" sqref="E2"/>
    </sheetView>
  </sheetViews>
  <sheetFormatPr baseColWidth="10" defaultColWidth="11.5703125" defaultRowHeight="15" x14ac:dyDescent="0.25"/>
  <cols>
    <col min="1" max="1" width="9" style="2" bestFit="1" customWidth="1"/>
    <col min="2" max="2" width="25.28515625" style="3" bestFit="1" customWidth="1"/>
    <col min="3" max="3" width="11.5703125" style="3"/>
    <col min="4" max="4" width="12.28515625" style="3" bestFit="1" customWidth="1"/>
    <col min="5" max="5" width="75" style="3" customWidth="1"/>
    <col min="6" max="6" width="5" style="10" bestFit="1" customWidth="1"/>
    <col min="7" max="7" width="11.5703125" style="11"/>
    <col min="8" max="8" width="12.140625" style="12" bestFit="1" customWidth="1"/>
    <col min="9" max="9" width="9.7109375" style="11" bestFit="1" customWidth="1"/>
    <col min="10" max="10" width="11.42578125" style="10" bestFit="1" customWidth="1"/>
    <col min="11" max="11" width="11.5703125" style="19"/>
    <col min="12" max="12" width="11.5703125" style="11"/>
    <col min="13" max="13" width="11.5703125" style="3"/>
    <col min="14" max="14" width="11.5703125" style="11"/>
    <col min="15" max="16384" width="11.5703125" style="3"/>
  </cols>
  <sheetData>
    <row r="1" spans="1:14" x14ac:dyDescent="0.25">
      <c r="A1" s="71" t="s">
        <v>263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4" s="4" customFormat="1" x14ac:dyDescent="0.25">
      <c r="A2" s="22" t="s">
        <v>5</v>
      </c>
      <c r="B2" s="22" t="s">
        <v>6</v>
      </c>
      <c r="C2" s="22" t="s">
        <v>7</v>
      </c>
      <c r="D2" s="22" t="s">
        <v>8</v>
      </c>
      <c r="E2" s="22" t="s">
        <v>9</v>
      </c>
      <c r="F2" s="22" t="s">
        <v>111</v>
      </c>
      <c r="G2" s="25" t="s">
        <v>10</v>
      </c>
      <c r="H2" s="25" t="s">
        <v>112</v>
      </c>
      <c r="I2" s="25" t="s">
        <v>11</v>
      </c>
      <c r="J2" s="22" t="s">
        <v>113</v>
      </c>
      <c r="K2" s="26" t="s">
        <v>99</v>
      </c>
      <c r="L2" s="25" t="s">
        <v>12</v>
      </c>
      <c r="M2" s="22"/>
      <c r="N2" s="25"/>
    </row>
    <row r="3" spans="1:14" ht="15.75" thickBot="1" x14ac:dyDescent="0.3">
      <c r="D3" s="9"/>
      <c r="J3" s="13"/>
      <c r="K3" s="24">
        <f>SUM(K4:K35)</f>
        <v>1537.11</v>
      </c>
    </row>
    <row r="4" spans="1:14" s="4" customFormat="1" ht="14.45" customHeight="1" thickTop="1" x14ac:dyDescent="0.25">
      <c r="A4" s="22" t="s">
        <v>114</v>
      </c>
      <c r="B4" s="4" t="s">
        <v>102</v>
      </c>
      <c r="C4" s="4" t="s">
        <v>14</v>
      </c>
      <c r="D4" s="5" t="s">
        <v>101</v>
      </c>
      <c r="E4" s="15" t="s">
        <v>100</v>
      </c>
      <c r="F4" s="15">
        <v>1</v>
      </c>
      <c r="G4" s="6">
        <v>269.18</v>
      </c>
      <c r="H4" s="6">
        <f t="shared" ref="H4:H20" si="0">F4*G4</f>
        <v>269.18</v>
      </c>
      <c r="I4" s="6">
        <v>0</v>
      </c>
      <c r="J4" s="7">
        <f t="shared" ref="J4:J20" si="1">SUM(H4,I4)</f>
        <v>269.18</v>
      </c>
      <c r="K4" s="8">
        <f t="shared" ref="K4:K20" si="2">J4</f>
        <v>269.18</v>
      </c>
      <c r="L4" s="6" t="s">
        <v>105</v>
      </c>
      <c r="N4" s="6"/>
    </row>
    <row r="5" spans="1:14" x14ac:dyDescent="0.25">
      <c r="A5" s="2" t="s">
        <v>115</v>
      </c>
      <c r="B5" s="3" t="s">
        <v>103</v>
      </c>
      <c r="C5" s="3" t="s">
        <v>14</v>
      </c>
      <c r="D5" s="9" t="s">
        <v>109</v>
      </c>
      <c r="E5" s="3" t="s">
        <v>108</v>
      </c>
      <c r="F5" s="10">
        <v>1</v>
      </c>
      <c r="G5" s="11">
        <v>269.18</v>
      </c>
      <c r="H5" s="12">
        <f t="shared" si="0"/>
        <v>269.18</v>
      </c>
      <c r="I5" s="11">
        <v>0</v>
      </c>
      <c r="J5" s="13">
        <f>SUM(H5,I5)</f>
        <v>269.18</v>
      </c>
      <c r="K5" s="14">
        <f t="shared" si="2"/>
        <v>269.18</v>
      </c>
      <c r="L5" s="11" t="s">
        <v>106</v>
      </c>
    </row>
    <row r="6" spans="1:14" s="4" customFormat="1" x14ac:dyDescent="0.25">
      <c r="A6" s="22" t="s">
        <v>116</v>
      </c>
      <c r="B6" s="4" t="s">
        <v>104</v>
      </c>
      <c r="C6" s="4" t="s">
        <v>14</v>
      </c>
      <c r="D6" s="5" t="s">
        <v>109</v>
      </c>
      <c r="E6" s="4" t="s">
        <v>110</v>
      </c>
      <c r="F6" s="4">
        <v>1</v>
      </c>
      <c r="G6" s="6">
        <v>122.19</v>
      </c>
      <c r="H6" s="6">
        <f>F6*G6</f>
        <v>122.19</v>
      </c>
      <c r="I6" s="6">
        <v>5.95</v>
      </c>
      <c r="J6" s="7">
        <f t="shared" si="1"/>
        <v>128.13999999999999</v>
      </c>
      <c r="K6" s="8">
        <f t="shared" si="2"/>
        <v>128.13999999999999</v>
      </c>
      <c r="L6" s="6" t="s">
        <v>107</v>
      </c>
      <c r="N6" s="6"/>
    </row>
    <row r="7" spans="1:14" x14ac:dyDescent="0.25">
      <c r="A7" s="2" t="s">
        <v>248</v>
      </c>
      <c r="B7" s="3" t="s">
        <v>118</v>
      </c>
      <c r="C7" s="3" t="s">
        <v>14</v>
      </c>
      <c r="D7" s="9" t="s">
        <v>32</v>
      </c>
      <c r="E7" s="3" t="s">
        <v>117</v>
      </c>
      <c r="F7" s="10">
        <v>2</v>
      </c>
      <c r="G7" s="11">
        <v>222.52</v>
      </c>
      <c r="H7" s="12">
        <f>F7*G7</f>
        <v>445.04</v>
      </c>
      <c r="I7" s="11">
        <v>0</v>
      </c>
      <c r="J7" s="13">
        <f t="shared" si="1"/>
        <v>445.04</v>
      </c>
      <c r="K7" s="14">
        <f t="shared" si="2"/>
        <v>445.04</v>
      </c>
    </row>
    <row r="8" spans="1:14" s="4" customFormat="1" x14ac:dyDescent="0.25">
      <c r="A8" s="22" t="s">
        <v>249</v>
      </c>
      <c r="B8" s="4" t="s">
        <v>120</v>
      </c>
      <c r="C8" s="4" t="s">
        <v>14</v>
      </c>
      <c r="D8" s="5" t="s">
        <v>32</v>
      </c>
      <c r="E8" s="4" t="s">
        <v>121</v>
      </c>
      <c r="F8" s="4">
        <v>1</v>
      </c>
      <c r="G8" s="6">
        <v>18.989999999999998</v>
      </c>
      <c r="H8" s="6">
        <f t="shared" si="0"/>
        <v>18.989999999999998</v>
      </c>
      <c r="I8" s="6">
        <v>0</v>
      </c>
      <c r="J8" s="7">
        <f t="shared" si="1"/>
        <v>18.989999999999998</v>
      </c>
      <c r="K8" s="8">
        <f t="shared" si="2"/>
        <v>18.989999999999998</v>
      </c>
      <c r="L8" s="6"/>
      <c r="N8" s="6"/>
    </row>
    <row r="9" spans="1:14" x14ac:dyDescent="0.25">
      <c r="A9" s="2" t="s">
        <v>250</v>
      </c>
      <c r="B9" s="3" t="s">
        <v>122</v>
      </c>
      <c r="C9" s="3" t="s">
        <v>14</v>
      </c>
      <c r="D9" s="9" t="s">
        <v>32</v>
      </c>
      <c r="E9" s="3" t="s">
        <v>123</v>
      </c>
      <c r="F9" s="10">
        <v>1</v>
      </c>
      <c r="G9" s="11">
        <v>8.99</v>
      </c>
      <c r="H9" s="12">
        <f t="shared" si="0"/>
        <v>8.99</v>
      </c>
      <c r="I9" s="11">
        <v>0</v>
      </c>
      <c r="J9" s="13">
        <f t="shared" si="1"/>
        <v>8.99</v>
      </c>
      <c r="K9" s="14">
        <f t="shared" si="2"/>
        <v>8.99</v>
      </c>
    </row>
    <row r="10" spans="1:14" s="4" customFormat="1" x14ac:dyDescent="0.25">
      <c r="A10" s="22" t="s">
        <v>251</v>
      </c>
      <c r="B10" s="4" t="s">
        <v>125</v>
      </c>
      <c r="C10" s="4" t="s">
        <v>14</v>
      </c>
      <c r="D10" s="5" t="s">
        <v>32</v>
      </c>
      <c r="E10" s="4" t="s">
        <v>124</v>
      </c>
      <c r="F10" s="4">
        <v>6</v>
      </c>
      <c r="G10" s="6">
        <v>8.27</v>
      </c>
      <c r="H10" s="6">
        <f t="shared" si="0"/>
        <v>49.62</v>
      </c>
      <c r="I10" s="6">
        <v>0</v>
      </c>
      <c r="J10" s="7">
        <f t="shared" si="1"/>
        <v>49.62</v>
      </c>
      <c r="K10" s="8">
        <f t="shared" si="2"/>
        <v>49.62</v>
      </c>
      <c r="L10" s="6" t="s">
        <v>139</v>
      </c>
      <c r="N10" s="6"/>
    </row>
    <row r="11" spans="1:14" x14ac:dyDescent="0.25">
      <c r="A11" s="2" t="s">
        <v>252</v>
      </c>
      <c r="B11" s="3" t="s">
        <v>128</v>
      </c>
      <c r="C11" s="3" t="s">
        <v>19</v>
      </c>
      <c r="D11" s="9" t="s">
        <v>127</v>
      </c>
      <c r="E11" s="3" t="s">
        <v>126</v>
      </c>
      <c r="F11" s="10">
        <v>6</v>
      </c>
      <c r="G11" s="11">
        <v>25.6</v>
      </c>
      <c r="H11" s="12">
        <f t="shared" si="0"/>
        <v>153.60000000000002</v>
      </c>
      <c r="I11" s="11">
        <v>0</v>
      </c>
      <c r="J11" s="13">
        <f t="shared" si="1"/>
        <v>153.60000000000002</v>
      </c>
      <c r="K11" s="14">
        <f t="shared" si="2"/>
        <v>153.60000000000002</v>
      </c>
    </row>
    <row r="12" spans="1:14" s="4" customFormat="1" x14ac:dyDescent="0.25">
      <c r="A12" s="22" t="s">
        <v>253</v>
      </c>
      <c r="B12" s="4" t="s">
        <v>130</v>
      </c>
      <c r="C12" s="4" t="s">
        <v>14</v>
      </c>
      <c r="D12" s="5" t="s">
        <v>32</v>
      </c>
      <c r="E12" s="4" t="s">
        <v>129</v>
      </c>
      <c r="F12" s="4">
        <v>1</v>
      </c>
      <c r="G12" s="6">
        <v>17.899999999999999</v>
      </c>
      <c r="H12" s="6">
        <f t="shared" si="0"/>
        <v>17.899999999999999</v>
      </c>
      <c r="I12" s="6">
        <v>0</v>
      </c>
      <c r="J12" s="7">
        <f t="shared" si="1"/>
        <v>17.899999999999999</v>
      </c>
      <c r="K12" s="8">
        <f t="shared" si="2"/>
        <v>17.899999999999999</v>
      </c>
      <c r="L12" s="6"/>
      <c r="N12" s="6"/>
    </row>
    <row r="13" spans="1:14" x14ac:dyDescent="0.25">
      <c r="A13" s="2" t="s">
        <v>254</v>
      </c>
      <c r="B13" s="3" t="s">
        <v>131</v>
      </c>
      <c r="C13" s="3" t="s">
        <v>19</v>
      </c>
      <c r="D13" s="9" t="s">
        <v>32</v>
      </c>
      <c r="E13" s="3" t="s">
        <v>132</v>
      </c>
      <c r="F13" s="10">
        <v>1</v>
      </c>
      <c r="G13" s="11">
        <v>27.99</v>
      </c>
      <c r="H13" s="12">
        <f t="shared" si="0"/>
        <v>27.99</v>
      </c>
      <c r="I13" s="11">
        <v>0</v>
      </c>
      <c r="J13" s="13">
        <f t="shared" si="1"/>
        <v>27.99</v>
      </c>
      <c r="K13" s="14">
        <f t="shared" si="2"/>
        <v>27.99</v>
      </c>
    </row>
    <row r="14" spans="1:14" s="4" customFormat="1" x14ac:dyDescent="0.25">
      <c r="A14" s="22" t="s">
        <v>255</v>
      </c>
      <c r="B14" s="4" t="s">
        <v>134</v>
      </c>
      <c r="C14" s="4" t="s">
        <v>19</v>
      </c>
      <c r="D14" s="5" t="s">
        <v>32</v>
      </c>
      <c r="E14" s="18" t="s">
        <v>133</v>
      </c>
      <c r="F14" s="4">
        <v>1</v>
      </c>
      <c r="G14" s="6">
        <v>15.21</v>
      </c>
      <c r="H14" s="6">
        <f t="shared" si="0"/>
        <v>15.21</v>
      </c>
      <c r="I14" s="6">
        <v>0</v>
      </c>
      <c r="J14" s="7">
        <f t="shared" si="1"/>
        <v>15.21</v>
      </c>
      <c r="K14" s="8">
        <f t="shared" si="2"/>
        <v>15.21</v>
      </c>
      <c r="L14" s="6"/>
      <c r="N14" s="6"/>
    </row>
    <row r="15" spans="1:14" x14ac:dyDescent="0.25">
      <c r="A15" s="2" t="s">
        <v>256</v>
      </c>
      <c r="B15" s="3" t="s">
        <v>135</v>
      </c>
      <c r="C15" s="3" t="s">
        <v>19</v>
      </c>
      <c r="D15" s="9" t="s">
        <v>32</v>
      </c>
      <c r="E15" s="19" t="s">
        <v>136</v>
      </c>
      <c r="F15" s="10">
        <v>6</v>
      </c>
      <c r="G15" s="11">
        <v>7.77</v>
      </c>
      <c r="H15" s="12">
        <f t="shared" si="0"/>
        <v>46.62</v>
      </c>
      <c r="I15" s="11">
        <v>0</v>
      </c>
      <c r="J15" s="13">
        <f t="shared" si="1"/>
        <v>46.62</v>
      </c>
      <c r="K15" s="14">
        <f t="shared" si="2"/>
        <v>46.62</v>
      </c>
    </row>
    <row r="16" spans="1:14" s="4" customFormat="1" x14ac:dyDescent="0.25">
      <c r="A16" s="22" t="s">
        <v>257</v>
      </c>
      <c r="B16" s="4" t="s">
        <v>138</v>
      </c>
      <c r="C16" s="4" t="s">
        <v>19</v>
      </c>
      <c r="D16" s="5" t="s">
        <v>32</v>
      </c>
      <c r="E16" s="4" t="s">
        <v>137</v>
      </c>
      <c r="F16" s="4">
        <v>6</v>
      </c>
      <c r="G16" s="6">
        <v>4.99</v>
      </c>
      <c r="H16" s="6">
        <f t="shared" si="0"/>
        <v>29.94</v>
      </c>
      <c r="I16" s="6">
        <v>0</v>
      </c>
      <c r="J16" s="7">
        <f t="shared" si="1"/>
        <v>29.94</v>
      </c>
      <c r="K16" s="8">
        <f t="shared" si="2"/>
        <v>29.94</v>
      </c>
      <c r="N16" s="6"/>
    </row>
    <row r="17" spans="1:14" x14ac:dyDescent="0.25">
      <c r="A17" s="2" t="s">
        <v>258</v>
      </c>
      <c r="B17" s="3" t="s">
        <v>141</v>
      </c>
      <c r="C17" s="3" t="s">
        <v>19</v>
      </c>
      <c r="D17" s="1" t="s">
        <v>32</v>
      </c>
      <c r="E17" s="3" t="s">
        <v>140</v>
      </c>
      <c r="F17" s="10">
        <v>2</v>
      </c>
      <c r="G17" s="11">
        <v>4.99</v>
      </c>
      <c r="H17" s="12">
        <f t="shared" si="0"/>
        <v>9.98</v>
      </c>
      <c r="I17" s="11">
        <v>0</v>
      </c>
      <c r="J17" s="13">
        <f t="shared" si="1"/>
        <v>9.98</v>
      </c>
      <c r="K17" s="14">
        <f t="shared" si="2"/>
        <v>9.98</v>
      </c>
    </row>
    <row r="18" spans="1:14" s="4" customFormat="1" x14ac:dyDescent="0.25">
      <c r="A18" s="22" t="s">
        <v>259</v>
      </c>
      <c r="B18" s="4" t="s">
        <v>143</v>
      </c>
      <c r="C18" s="4" t="s">
        <v>19</v>
      </c>
      <c r="D18" s="5" t="s">
        <v>32</v>
      </c>
      <c r="E18" s="4" t="s">
        <v>142</v>
      </c>
      <c r="F18" s="4">
        <v>1</v>
      </c>
      <c r="G18" s="6">
        <v>8.67</v>
      </c>
      <c r="H18" s="6">
        <f t="shared" si="0"/>
        <v>8.67</v>
      </c>
      <c r="I18" s="6">
        <v>0</v>
      </c>
      <c r="J18" s="7">
        <f t="shared" si="1"/>
        <v>8.67</v>
      </c>
      <c r="K18" s="8">
        <f t="shared" si="2"/>
        <v>8.67</v>
      </c>
      <c r="L18" s="6"/>
      <c r="N18" s="6"/>
    </row>
    <row r="19" spans="1:14" x14ac:dyDescent="0.25">
      <c r="A19" s="2" t="s">
        <v>260</v>
      </c>
      <c r="B19" s="3" t="s">
        <v>145</v>
      </c>
      <c r="C19" s="3" t="s">
        <v>19</v>
      </c>
      <c r="D19" s="9" t="s">
        <v>32</v>
      </c>
      <c r="E19" s="3" t="s">
        <v>144</v>
      </c>
      <c r="F19" s="10">
        <v>2</v>
      </c>
      <c r="G19" s="11">
        <v>11.79</v>
      </c>
      <c r="H19" s="12">
        <f t="shared" si="0"/>
        <v>23.58</v>
      </c>
      <c r="I19" s="11">
        <v>0</v>
      </c>
      <c r="J19" s="13">
        <f t="shared" si="1"/>
        <v>23.58</v>
      </c>
      <c r="K19" s="14">
        <f t="shared" si="2"/>
        <v>23.58</v>
      </c>
    </row>
    <row r="20" spans="1:14" s="4" customFormat="1" x14ac:dyDescent="0.25">
      <c r="A20" s="22" t="s">
        <v>261</v>
      </c>
      <c r="B20" s="4" t="s">
        <v>147</v>
      </c>
      <c r="C20" s="4" t="s">
        <v>19</v>
      </c>
      <c r="D20" s="5" t="s">
        <v>32</v>
      </c>
      <c r="E20" s="4" t="s">
        <v>146</v>
      </c>
      <c r="F20" s="4">
        <v>1</v>
      </c>
      <c r="G20" s="6">
        <v>14.48</v>
      </c>
      <c r="H20" s="6">
        <f t="shared" si="0"/>
        <v>14.48</v>
      </c>
      <c r="I20" s="6">
        <v>0</v>
      </c>
      <c r="J20" s="7">
        <f t="shared" si="1"/>
        <v>14.48</v>
      </c>
      <c r="K20" s="8">
        <f t="shared" si="2"/>
        <v>14.48</v>
      </c>
      <c r="L20" s="6"/>
      <c r="N20" s="6"/>
    </row>
    <row r="21" spans="1:14" x14ac:dyDescent="0.25">
      <c r="D21" s="9"/>
      <c r="I21" s="16"/>
      <c r="J21" s="13"/>
      <c r="K21" s="14"/>
    </row>
    <row r="22" spans="1:14" s="4" customFormat="1" x14ac:dyDescent="0.25">
      <c r="A22" s="22"/>
      <c r="D22" s="5"/>
      <c r="G22" s="6"/>
      <c r="H22" s="6"/>
      <c r="I22" s="17"/>
      <c r="J22" s="7"/>
      <c r="K22" s="8"/>
      <c r="L22" s="6"/>
      <c r="N22" s="6"/>
    </row>
    <row r="23" spans="1:14" x14ac:dyDescent="0.25">
      <c r="D23" s="9"/>
      <c r="J23" s="13"/>
      <c r="K23" s="14"/>
    </row>
    <row r="24" spans="1:14" s="4" customFormat="1" x14ac:dyDescent="0.25">
      <c r="A24" s="22"/>
      <c r="D24" s="5"/>
      <c r="G24" s="6"/>
      <c r="H24" s="6"/>
      <c r="I24" s="6"/>
      <c r="J24" s="7"/>
      <c r="K24" s="8"/>
      <c r="L24" s="6"/>
      <c r="N24" s="6"/>
    </row>
    <row r="25" spans="1:14" x14ac:dyDescent="0.25">
      <c r="D25" s="9"/>
      <c r="I25" s="16"/>
      <c r="J25" s="13"/>
      <c r="K25" s="14"/>
    </row>
    <row r="26" spans="1:14" s="4" customFormat="1" x14ac:dyDescent="0.25">
      <c r="A26" s="22"/>
      <c r="D26" s="5"/>
      <c r="G26" s="6"/>
      <c r="H26" s="6"/>
      <c r="I26" s="17"/>
      <c r="J26" s="7"/>
      <c r="K26" s="8"/>
      <c r="L26" s="6"/>
      <c r="N26" s="6"/>
    </row>
    <row r="27" spans="1:14" x14ac:dyDescent="0.25">
      <c r="D27" s="9"/>
      <c r="I27" s="20"/>
      <c r="J27" s="13"/>
    </row>
    <row r="28" spans="1:14" s="4" customFormat="1" x14ac:dyDescent="0.25">
      <c r="A28" s="22"/>
      <c r="D28" s="5"/>
      <c r="G28" s="6"/>
      <c r="H28" s="6"/>
      <c r="I28" s="21"/>
      <c r="J28" s="7"/>
      <c r="K28" s="18"/>
      <c r="L28" s="6"/>
      <c r="N28" s="6"/>
    </row>
    <row r="29" spans="1:14" x14ac:dyDescent="0.25">
      <c r="D29" s="9"/>
      <c r="J29" s="13"/>
      <c r="K29" s="14"/>
      <c r="L29" s="12"/>
    </row>
    <row r="30" spans="1:14" s="4" customFormat="1" x14ac:dyDescent="0.25">
      <c r="A30" s="22"/>
      <c r="D30" s="5"/>
      <c r="G30" s="6"/>
      <c r="H30" s="6"/>
      <c r="I30" s="6"/>
      <c r="J30" s="7"/>
      <c r="K30" s="8"/>
      <c r="L30" s="6"/>
      <c r="N30" s="6"/>
    </row>
    <row r="31" spans="1:14" x14ac:dyDescent="0.25">
      <c r="D31" s="9"/>
      <c r="J31" s="13"/>
      <c r="K31" s="14"/>
    </row>
    <row r="32" spans="1:14" s="4" customFormat="1" x14ac:dyDescent="0.25">
      <c r="A32" s="22"/>
      <c r="D32" s="5"/>
      <c r="G32" s="6"/>
      <c r="H32" s="6"/>
      <c r="I32" s="6"/>
      <c r="J32" s="7"/>
      <c r="K32" s="8"/>
      <c r="L32" s="6"/>
      <c r="N32" s="6"/>
    </row>
    <row r="33" spans="1:14" x14ac:dyDescent="0.25">
      <c r="D33" s="9"/>
      <c r="J33" s="13"/>
    </row>
    <row r="34" spans="1:14" s="4" customFormat="1" x14ac:dyDescent="0.25">
      <c r="A34" s="22"/>
      <c r="D34" s="5"/>
      <c r="G34" s="6"/>
      <c r="H34" s="6"/>
      <c r="I34" s="17"/>
      <c r="J34" s="7"/>
      <c r="K34" s="8"/>
      <c r="L34" s="6"/>
      <c r="N34" s="6"/>
    </row>
    <row r="35" spans="1:14" x14ac:dyDescent="0.25">
      <c r="D35" s="9"/>
      <c r="I35" s="16"/>
      <c r="J35" s="13"/>
    </row>
    <row r="36" spans="1:14" s="4" customFormat="1" x14ac:dyDescent="0.25">
      <c r="A36" s="22"/>
      <c r="D36" s="5"/>
      <c r="G36" s="6"/>
      <c r="H36" s="6"/>
      <c r="I36" s="17"/>
      <c r="J36" s="7"/>
      <c r="K36" s="8"/>
      <c r="L36" s="6"/>
      <c r="N36" s="6"/>
    </row>
    <row r="37" spans="1:14" x14ac:dyDescent="0.25">
      <c r="D37" s="9"/>
      <c r="J37" s="13"/>
    </row>
    <row r="38" spans="1:14" s="4" customFormat="1" x14ac:dyDescent="0.25">
      <c r="A38" s="22"/>
      <c r="D38" s="5"/>
      <c r="G38" s="6"/>
      <c r="H38" s="6"/>
      <c r="I38" s="17"/>
      <c r="J38" s="7"/>
      <c r="K38" s="8"/>
      <c r="L38" s="6"/>
      <c r="N38" s="6"/>
    </row>
    <row r="39" spans="1:14" x14ac:dyDescent="0.25">
      <c r="D39" s="9"/>
      <c r="J39" s="13"/>
    </row>
    <row r="40" spans="1:14" s="4" customFormat="1" x14ac:dyDescent="0.25">
      <c r="A40" s="22"/>
      <c r="D40" s="5"/>
      <c r="G40" s="6"/>
      <c r="H40" s="6"/>
      <c r="I40" s="6"/>
      <c r="J40" s="7"/>
      <c r="K40" s="8"/>
      <c r="L40" s="6"/>
      <c r="N40" s="6"/>
    </row>
    <row r="41" spans="1:14" x14ac:dyDescent="0.25">
      <c r="B41" s="10"/>
      <c r="C41" s="10"/>
      <c r="D41" s="9"/>
      <c r="J41" s="13"/>
      <c r="K41" s="14"/>
    </row>
    <row r="42" spans="1:14" s="4" customFormat="1" x14ac:dyDescent="0.25">
      <c r="A42" s="22"/>
      <c r="D42" s="5"/>
      <c r="G42" s="6"/>
      <c r="H42" s="6"/>
      <c r="I42" s="6"/>
      <c r="J42" s="7"/>
      <c r="K42" s="8"/>
      <c r="L42" s="6"/>
      <c r="N42" s="6"/>
    </row>
    <row r="43" spans="1:14" x14ac:dyDescent="0.25">
      <c r="B43" s="19"/>
      <c r="C43" s="10"/>
      <c r="D43" s="9"/>
      <c r="I43" s="16"/>
      <c r="J43" s="13"/>
    </row>
    <row r="44" spans="1:14" s="4" customFormat="1" x14ac:dyDescent="0.25">
      <c r="A44" s="22"/>
      <c r="D44" s="5"/>
      <c r="G44" s="6"/>
      <c r="H44" s="6"/>
      <c r="I44" s="6"/>
      <c r="J44" s="7"/>
      <c r="K44" s="8"/>
      <c r="L44" s="6"/>
      <c r="N44" s="6"/>
    </row>
    <row r="45" spans="1:14" x14ac:dyDescent="0.25">
      <c r="B45" s="10"/>
      <c r="C45" s="10"/>
      <c r="D45" s="9"/>
      <c r="J45" s="13"/>
      <c r="K45" s="14"/>
    </row>
    <row r="46" spans="1:14" s="4" customFormat="1" x14ac:dyDescent="0.25">
      <c r="A46" s="22"/>
      <c r="D46" s="5"/>
      <c r="G46" s="6"/>
      <c r="H46" s="6"/>
      <c r="I46" s="6"/>
      <c r="J46" s="7"/>
      <c r="K46" s="8"/>
      <c r="L46" s="6"/>
      <c r="N46" s="6"/>
    </row>
    <row r="47" spans="1:14" x14ac:dyDescent="0.25">
      <c r="B47" s="10"/>
      <c r="C47" s="10"/>
      <c r="D47" s="9"/>
      <c r="J47" s="13"/>
      <c r="K47" s="14"/>
    </row>
    <row r="48" spans="1:14" s="4" customFormat="1" ht="15.75" thickBot="1" x14ac:dyDescent="0.3">
      <c r="A48" s="22"/>
      <c r="G48" s="6"/>
      <c r="H48" s="6"/>
      <c r="I48" s="6"/>
      <c r="J48" s="22"/>
      <c r="K48" s="23"/>
      <c r="L48" s="6"/>
      <c r="N48" s="6"/>
    </row>
    <row r="49" spans="1:14" ht="15.75" thickTop="1" x14ac:dyDescent="0.25"/>
    <row r="50" spans="1:14" s="4" customFormat="1" x14ac:dyDescent="0.25">
      <c r="A50" s="22"/>
      <c r="G50" s="6"/>
      <c r="H50" s="6"/>
      <c r="I50" s="6"/>
      <c r="K50" s="18"/>
      <c r="L50" s="6"/>
      <c r="N50" s="6"/>
    </row>
    <row r="52" spans="1:14" s="4" customFormat="1" x14ac:dyDescent="0.25">
      <c r="A52" s="22"/>
      <c r="G52" s="6"/>
      <c r="H52" s="6"/>
      <c r="I52" s="6"/>
      <c r="K52" s="18"/>
      <c r="L52" s="6"/>
      <c r="N52" s="6"/>
    </row>
    <row r="54" spans="1:14" s="4" customFormat="1" x14ac:dyDescent="0.25">
      <c r="A54" s="22"/>
      <c r="G54" s="6"/>
      <c r="H54" s="6"/>
      <c r="I54" s="6"/>
      <c r="K54" s="18"/>
      <c r="L54" s="6"/>
      <c r="N54" s="6"/>
    </row>
    <row r="56" spans="1:14" s="4" customFormat="1" x14ac:dyDescent="0.25">
      <c r="A56" s="22"/>
      <c r="G56" s="6"/>
      <c r="H56" s="6"/>
      <c r="I56" s="6"/>
      <c r="K56" s="18"/>
      <c r="L56" s="6"/>
      <c r="N56" s="6"/>
    </row>
    <row r="58" spans="1:14" s="4" customFormat="1" x14ac:dyDescent="0.25">
      <c r="A58" s="22"/>
      <c r="G58" s="6"/>
      <c r="H58" s="6"/>
      <c r="I58" s="6"/>
      <c r="K58" s="18"/>
      <c r="L58" s="6"/>
      <c r="N58" s="6"/>
    </row>
    <row r="60" spans="1:14" s="4" customFormat="1" x14ac:dyDescent="0.25">
      <c r="A60" s="22"/>
      <c r="G60" s="6"/>
      <c r="H60" s="6"/>
      <c r="I60" s="6"/>
      <c r="K60" s="18"/>
      <c r="L60" s="6"/>
      <c r="N60" s="6"/>
    </row>
  </sheetData>
  <mergeCells count="1">
    <mergeCell ref="A1:K1"/>
  </mergeCells>
  <hyperlinks>
    <hyperlink ref="D4" r:id="rId1"/>
    <hyperlink ref="D5" r:id="rId2"/>
    <hyperlink ref="D6" r:id="rId3"/>
    <hyperlink ref="D7" r:id="rId4"/>
    <hyperlink ref="D8" r:id="rId5"/>
    <hyperlink ref="D9" r:id="rId6"/>
    <hyperlink ref="D10" r:id="rId7"/>
    <hyperlink ref="D11" r:id="rId8"/>
    <hyperlink ref="D12" r:id="rId9"/>
    <hyperlink ref="D13" r:id="rId10"/>
    <hyperlink ref="D14" r:id="rId11"/>
    <hyperlink ref="D15" r:id="rId12"/>
    <hyperlink ref="D16" r:id="rId13"/>
    <hyperlink ref="D17" r:id="rId14"/>
    <hyperlink ref="D18" r:id="rId15"/>
    <hyperlink ref="D19" r:id="rId16"/>
    <hyperlink ref="D20" r:id="rId17"/>
  </hyperlinks>
  <pageMargins left="0.23622047244094491" right="0.23622047244094491" top="0.74803149606299213" bottom="0.74803149606299213" header="0.31496062992125984" footer="0.31496062992125984"/>
  <pageSetup paperSize="9" scale="73" orientation="landscape" r:id="rId18"/>
  <headerFooter>
    <oddHeader>&amp;CMoMoLab - Kostenbegründung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"/>
  <sheetViews>
    <sheetView topLeftCell="C1" workbookViewId="0">
      <selection activeCell="K3" sqref="K3"/>
    </sheetView>
  </sheetViews>
  <sheetFormatPr baseColWidth="10" defaultRowHeight="15" x14ac:dyDescent="0.25"/>
  <cols>
    <col min="2" max="2" width="27.7109375" customWidth="1"/>
    <col min="4" max="4" width="15" customWidth="1"/>
    <col min="5" max="5" width="79.5703125" customWidth="1"/>
    <col min="6" max="6" width="4.7109375" style="66" customWidth="1"/>
    <col min="7" max="7" width="9.5703125" customWidth="1"/>
    <col min="8" max="8" width="9.85546875" customWidth="1"/>
    <col min="9" max="9" width="10.5703125" customWidth="1"/>
    <col min="10" max="11" width="11.28515625" customWidth="1"/>
    <col min="12" max="12" width="57.28515625" customWidth="1"/>
  </cols>
  <sheetData>
    <row r="1" spans="1:24" x14ac:dyDescent="0.25">
      <c r="A1" s="71" t="s">
        <v>300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11"/>
      <c r="M1" s="3"/>
      <c r="N1" s="11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x14ac:dyDescent="0.25">
      <c r="A2" s="22" t="s">
        <v>5</v>
      </c>
      <c r="B2" s="22" t="s">
        <v>6</v>
      </c>
      <c r="C2" s="22" t="s">
        <v>7</v>
      </c>
      <c r="D2" s="22" t="s">
        <v>8</v>
      </c>
      <c r="E2" s="22" t="s">
        <v>9</v>
      </c>
      <c r="F2" s="62" t="s">
        <v>111</v>
      </c>
      <c r="G2" s="25" t="s">
        <v>10</v>
      </c>
      <c r="H2" s="25" t="s">
        <v>112</v>
      </c>
      <c r="I2" s="25" t="s">
        <v>11</v>
      </c>
      <c r="J2" s="22" t="s">
        <v>113</v>
      </c>
      <c r="K2" s="26" t="s">
        <v>99</v>
      </c>
      <c r="L2" s="25" t="s">
        <v>12</v>
      </c>
      <c r="M2" s="22"/>
      <c r="N2" s="25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15.75" thickBot="1" x14ac:dyDescent="0.3">
      <c r="A3" s="2"/>
      <c r="B3" s="3"/>
      <c r="C3" s="3"/>
      <c r="D3" s="9"/>
      <c r="E3" s="3"/>
      <c r="F3" s="63"/>
      <c r="G3" s="11"/>
      <c r="H3" s="12"/>
      <c r="I3" s="11"/>
      <c r="J3" s="13"/>
      <c r="K3" s="24">
        <f>SUM(K4:K35)</f>
        <v>65.59</v>
      </c>
      <c r="L3" s="11"/>
      <c r="M3" s="3"/>
      <c r="N3" s="11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15.75" customHeight="1" thickTop="1" x14ac:dyDescent="0.25">
      <c r="A4" s="22" t="s">
        <v>301</v>
      </c>
      <c r="B4" s="4" t="s">
        <v>305</v>
      </c>
      <c r="C4" s="4" t="s">
        <v>307</v>
      </c>
      <c r="D4" s="5" t="s">
        <v>308</v>
      </c>
      <c r="E4" s="15" t="s">
        <v>306</v>
      </c>
      <c r="F4" s="64">
        <v>1</v>
      </c>
      <c r="G4" s="6">
        <v>39.729999999999997</v>
      </c>
      <c r="H4" s="6">
        <f t="shared" ref="H4" si="0">F4*G4</f>
        <v>39.729999999999997</v>
      </c>
      <c r="I4" s="6">
        <v>0</v>
      </c>
      <c r="J4" s="7">
        <f t="shared" ref="J4" si="1">SUM(H4,I4)</f>
        <v>39.729999999999997</v>
      </c>
      <c r="K4" s="8">
        <f t="shared" ref="K4" si="2">J4</f>
        <v>39.729999999999997</v>
      </c>
      <c r="L4" s="6"/>
      <c r="M4" s="4"/>
      <c r="N4" s="6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x14ac:dyDescent="0.25">
      <c r="A5" s="2" t="s">
        <v>304</v>
      </c>
      <c r="B5" s="3" t="s">
        <v>309</v>
      </c>
      <c r="C5" s="3" t="s">
        <v>83</v>
      </c>
      <c r="D5" s="5" t="s">
        <v>308</v>
      </c>
      <c r="E5" s="3" t="s">
        <v>306</v>
      </c>
      <c r="F5" s="63">
        <v>1</v>
      </c>
      <c r="G5" s="11">
        <v>25.86</v>
      </c>
      <c r="H5" s="12">
        <f t="shared" ref="H5:H6" si="3">F5*G5</f>
        <v>25.86</v>
      </c>
      <c r="I5" s="11">
        <v>0</v>
      </c>
      <c r="J5" s="13">
        <f t="shared" ref="J5:J6" si="4">SUM(H5,I5)</f>
        <v>25.86</v>
      </c>
      <c r="K5" s="14">
        <f t="shared" ref="K5:K6" si="5">J5</f>
        <v>25.86</v>
      </c>
      <c r="L5" s="11" t="s">
        <v>316</v>
      </c>
      <c r="M5" s="3"/>
      <c r="N5" s="11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x14ac:dyDescent="0.25">
      <c r="A6" s="22"/>
      <c r="B6" s="4"/>
      <c r="C6" s="4"/>
      <c r="D6" s="5"/>
      <c r="E6" s="4"/>
      <c r="F6" s="65"/>
      <c r="G6" s="6">
        <v>0</v>
      </c>
      <c r="H6" s="6">
        <f t="shared" si="3"/>
        <v>0</v>
      </c>
      <c r="I6" s="6">
        <v>0</v>
      </c>
      <c r="J6" s="7">
        <f t="shared" si="4"/>
        <v>0</v>
      </c>
      <c r="K6" s="8">
        <f t="shared" si="5"/>
        <v>0</v>
      </c>
      <c r="L6" s="6"/>
      <c r="M6" s="4"/>
      <c r="N6" s="6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x14ac:dyDescent="0.25">
      <c r="A7" s="2"/>
      <c r="B7" s="3"/>
      <c r="C7" s="3"/>
      <c r="D7" s="9"/>
      <c r="E7" s="3"/>
      <c r="F7" s="63"/>
      <c r="G7" s="11"/>
      <c r="H7" s="12"/>
      <c r="I7" s="11"/>
      <c r="J7" s="13"/>
      <c r="K7" s="14"/>
      <c r="L7" s="11"/>
      <c r="M7" s="3"/>
      <c r="N7" s="11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x14ac:dyDescent="0.25">
      <c r="A8" s="22"/>
      <c r="B8" s="4"/>
      <c r="C8" s="4"/>
      <c r="D8" s="5"/>
      <c r="E8" s="4"/>
      <c r="F8" s="65"/>
      <c r="G8" s="6"/>
      <c r="H8" s="6"/>
      <c r="I8" s="6"/>
      <c r="J8" s="7"/>
      <c r="K8" s="8"/>
      <c r="L8" s="6"/>
      <c r="M8" s="4"/>
      <c r="N8" s="6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x14ac:dyDescent="0.25">
      <c r="A9" s="2"/>
      <c r="B9" s="3"/>
      <c r="C9" s="3"/>
      <c r="D9" s="9"/>
      <c r="E9" s="3"/>
      <c r="F9" s="63"/>
      <c r="G9" s="11"/>
      <c r="H9" s="12"/>
      <c r="I9" s="11"/>
      <c r="J9" s="13"/>
      <c r="K9" s="14"/>
      <c r="L9" s="11"/>
      <c r="M9" s="3"/>
      <c r="N9" s="11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5">
      <c r="A10" s="22"/>
      <c r="B10" s="4"/>
      <c r="C10" s="4"/>
      <c r="D10" s="5"/>
      <c r="E10" s="4"/>
      <c r="F10" s="65"/>
      <c r="G10" s="6"/>
      <c r="H10" s="6"/>
      <c r="I10" s="6"/>
      <c r="J10" s="7"/>
      <c r="K10" s="8"/>
      <c r="L10" s="6"/>
      <c r="M10" s="4"/>
      <c r="N10" s="6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x14ac:dyDescent="0.25">
      <c r="A11" s="2"/>
      <c r="B11" s="3"/>
      <c r="C11" s="3"/>
      <c r="D11" s="9"/>
      <c r="E11" s="3"/>
      <c r="F11" s="63"/>
      <c r="G11" s="11"/>
      <c r="H11" s="12"/>
      <c r="I11" s="11"/>
      <c r="J11" s="13"/>
      <c r="K11" s="14"/>
      <c r="L11" s="11"/>
      <c r="M11" s="3"/>
      <c r="N11" s="11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5">
      <c r="A12" s="22"/>
      <c r="B12" s="4"/>
      <c r="C12" s="4"/>
      <c r="D12" s="5"/>
      <c r="E12" s="4"/>
      <c r="F12" s="65"/>
      <c r="G12" s="6"/>
      <c r="H12" s="6"/>
      <c r="I12" s="6"/>
      <c r="J12" s="7"/>
      <c r="K12" s="8"/>
      <c r="L12" s="6"/>
      <c r="M12" s="4"/>
      <c r="N12" s="6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x14ac:dyDescent="0.25">
      <c r="A13" s="2"/>
      <c r="B13" s="3"/>
      <c r="C13" s="3"/>
      <c r="D13" s="9"/>
      <c r="E13" s="3"/>
      <c r="F13" s="63"/>
      <c r="G13" s="11"/>
      <c r="H13" s="12"/>
      <c r="I13" s="11"/>
      <c r="J13" s="13"/>
      <c r="K13" s="14"/>
      <c r="L13" s="11"/>
      <c r="M13" s="3"/>
      <c r="N13" s="11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5">
      <c r="A14" s="22"/>
      <c r="B14" s="4"/>
      <c r="C14" s="4"/>
      <c r="D14" s="5"/>
      <c r="E14" s="18"/>
      <c r="F14" s="65"/>
      <c r="G14" s="6"/>
      <c r="H14" s="6"/>
      <c r="I14" s="6"/>
      <c r="J14" s="7"/>
      <c r="K14" s="8"/>
      <c r="L14" s="6"/>
      <c r="M14" s="4"/>
      <c r="N14" s="6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x14ac:dyDescent="0.25">
      <c r="A15" s="2"/>
      <c r="B15" s="3"/>
      <c r="C15" s="3"/>
      <c r="D15" s="9"/>
      <c r="E15" s="19"/>
      <c r="F15" s="63"/>
      <c r="G15" s="11"/>
      <c r="H15" s="12"/>
      <c r="I15" s="11"/>
      <c r="J15" s="13"/>
      <c r="K15" s="14"/>
      <c r="L15" s="11"/>
      <c r="M15" s="3"/>
      <c r="N15" s="11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5">
      <c r="A16" s="22"/>
      <c r="B16" s="4"/>
      <c r="C16" s="4"/>
      <c r="D16" s="5"/>
      <c r="E16" s="4"/>
      <c r="F16" s="65"/>
      <c r="G16" s="6"/>
      <c r="H16" s="6"/>
      <c r="I16" s="6"/>
      <c r="J16" s="7"/>
      <c r="K16" s="8"/>
      <c r="L16" s="67"/>
      <c r="M16" s="4"/>
      <c r="N16" s="6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x14ac:dyDescent="0.25">
      <c r="A17" s="2"/>
      <c r="B17" s="3"/>
      <c r="C17" s="3"/>
      <c r="D17" s="1"/>
      <c r="E17" s="3"/>
      <c r="F17" s="63"/>
      <c r="G17" s="11"/>
      <c r="H17" s="12"/>
      <c r="I17" s="11"/>
      <c r="J17" s="13"/>
      <c r="K17" s="14"/>
      <c r="L17" s="11"/>
      <c r="M17" s="3"/>
      <c r="N17" s="11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5">
      <c r="A18" s="22"/>
      <c r="B18" s="4"/>
      <c r="C18" s="4"/>
      <c r="D18" s="5"/>
      <c r="E18" s="4"/>
      <c r="F18" s="65"/>
      <c r="G18" s="6"/>
      <c r="H18" s="6"/>
      <c r="I18" s="6"/>
      <c r="J18" s="7"/>
      <c r="K18" s="8"/>
      <c r="L18" s="6"/>
      <c r="M18" s="4"/>
      <c r="N18" s="6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x14ac:dyDescent="0.25">
      <c r="A19" s="2"/>
      <c r="B19" s="3"/>
      <c r="C19" s="3"/>
      <c r="D19" s="9"/>
      <c r="E19" s="3"/>
      <c r="F19" s="63"/>
      <c r="G19" s="11"/>
      <c r="H19" s="12"/>
      <c r="I19" s="11"/>
      <c r="J19" s="13"/>
      <c r="K19" s="14"/>
      <c r="L19" s="11"/>
      <c r="M19" s="3"/>
      <c r="N19" s="11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5">
      <c r="A20" s="22"/>
      <c r="B20" s="4"/>
      <c r="C20" s="4"/>
      <c r="D20" s="5"/>
      <c r="E20" s="4"/>
      <c r="F20" s="65"/>
      <c r="G20" s="6"/>
      <c r="H20" s="6"/>
      <c r="I20" s="6"/>
      <c r="J20" s="7"/>
      <c r="K20" s="8"/>
      <c r="L20" s="6"/>
      <c r="M20" s="4"/>
      <c r="N20" s="6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x14ac:dyDescent="0.25">
      <c r="A21" s="2"/>
      <c r="B21" s="3"/>
      <c r="C21" s="3"/>
      <c r="D21" s="9"/>
      <c r="E21" s="3"/>
      <c r="F21" s="63"/>
      <c r="G21" s="11"/>
      <c r="H21" s="12"/>
      <c r="I21" s="16"/>
      <c r="J21" s="13"/>
      <c r="K21" s="14"/>
      <c r="L21" s="11"/>
      <c r="M21" s="3"/>
      <c r="N21" s="11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5">
      <c r="A22" s="22"/>
      <c r="B22" s="4"/>
      <c r="C22" s="4"/>
      <c r="D22" s="5"/>
      <c r="E22" s="4"/>
      <c r="F22" s="65"/>
      <c r="G22" s="6"/>
      <c r="H22" s="6"/>
      <c r="I22" s="17"/>
      <c r="J22" s="7"/>
      <c r="K22" s="8"/>
      <c r="L22" s="6"/>
      <c r="M22" s="4"/>
      <c r="N22" s="6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x14ac:dyDescent="0.25">
      <c r="A23" s="2"/>
      <c r="B23" s="3"/>
      <c r="C23" s="3"/>
      <c r="D23" s="9"/>
      <c r="E23" s="3"/>
      <c r="F23" s="63"/>
      <c r="G23" s="11"/>
      <c r="H23" s="12"/>
      <c r="I23" s="11"/>
      <c r="J23" s="13"/>
      <c r="K23" s="14"/>
      <c r="L23" s="11"/>
      <c r="M23" s="3"/>
      <c r="N23" s="11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5">
      <c r="A24" s="22"/>
      <c r="B24" s="4"/>
      <c r="C24" s="4"/>
      <c r="D24" s="5"/>
      <c r="E24" s="4"/>
      <c r="F24" s="65"/>
      <c r="G24" s="6"/>
      <c r="H24" s="6"/>
      <c r="I24" s="6"/>
      <c r="J24" s="7"/>
      <c r="K24" s="8"/>
      <c r="L24" s="6"/>
      <c r="M24" s="4"/>
      <c r="N24" s="6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x14ac:dyDescent="0.25">
      <c r="A25" s="2"/>
      <c r="B25" s="3"/>
      <c r="C25" s="3"/>
      <c r="D25" s="9"/>
      <c r="E25" s="3"/>
      <c r="F25" s="63"/>
      <c r="G25" s="11"/>
      <c r="H25" s="12"/>
      <c r="I25" s="16"/>
      <c r="J25" s="13"/>
      <c r="K25" s="14"/>
      <c r="L25" s="11"/>
      <c r="M25" s="3"/>
      <c r="N25" s="11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5">
      <c r="A26" s="22"/>
      <c r="B26" s="4"/>
      <c r="C26" s="4"/>
      <c r="D26" s="5"/>
      <c r="E26" s="4"/>
      <c r="F26" s="65"/>
      <c r="G26" s="6"/>
      <c r="H26" s="6"/>
      <c r="I26" s="17"/>
      <c r="J26" s="7"/>
      <c r="K26" s="8"/>
      <c r="L26" s="6"/>
      <c r="M26" s="4"/>
      <c r="N26" s="6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x14ac:dyDescent="0.25">
      <c r="A27" s="2"/>
      <c r="B27" s="3"/>
      <c r="C27" s="3"/>
      <c r="D27" s="9"/>
      <c r="E27" s="3"/>
      <c r="F27" s="63"/>
      <c r="G27" s="11"/>
      <c r="H27" s="12"/>
      <c r="I27" s="20"/>
      <c r="J27" s="13"/>
      <c r="K27" s="19"/>
      <c r="L27" s="11"/>
      <c r="M27" s="3"/>
      <c r="N27" s="11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5">
      <c r="A28" s="22"/>
      <c r="B28" s="4"/>
      <c r="C28" s="4"/>
      <c r="D28" s="5"/>
      <c r="E28" s="4"/>
      <c r="F28" s="65"/>
      <c r="G28" s="6"/>
      <c r="H28" s="6"/>
      <c r="I28" s="21"/>
      <c r="J28" s="7"/>
      <c r="K28" s="18"/>
      <c r="L28" s="6"/>
      <c r="M28" s="4"/>
      <c r="N28" s="6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x14ac:dyDescent="0.25">
      <c r="A29" s="2"/>
      <c r="B29" s="3"/>
      <c r="C29" s="3"/>
      <c r="D29" s="9"/>
      <c r="E29" s="3"/>
      <c r="F29" s="63"/>
      <c r="G29" s="11"/>
      <c r="H29" s="12"/>
      <c r="I29" s="11"/>
      <c r="J29" s="13"/>
      <c r="K29" s="14"/>
      <c r="L29" s="12"/>
      <c r="M29" s="3"/>
      <c r="N29" s="11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x14ac:dyDescent="0.25">
      <c r="A30" s="22"/>
      <c r="B30" s="4"/>
      <c r="C30" s="4"/>
      <c r="D30" s="5"/>
      <c r="E30" s="4"/>
      <c r="F30" s="65"/>
      <c r="G30" s="6"/>
      <c r="H30" s="6"/>
      <c r="I30" s="6"/>
      <c r="J30" s="7"/>
      <c r="K30" s="8"/>
      <c r="L30" s="6"/>
      <c r="M30" s="4"/>
      <c r="N30" s="6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x14ac:dyDescent="0.25">
      <c r="A31" s="2"/>
      <c r="B31" s="3"/>
      <c r="C31" s="3"/>
      <c r="D31" s="9"/>
      <c r="E31" s="3"/>
      <c r="F31" s="63"/>
      <c r="G31" s="11"/>
      <c r="H31" s="12"/>
      <c r="I31" s="11"/>
      <c r="J31" s="13"/>
      <c r="K31" s="14"/>
      <c r="L31" s="11"/>
      <c r="M31" s="3"/>
      <c r="N31" s="11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x14ac:dyDescent="0.25">
      <c r="A32" s="22"/>
      <c r="B32" s="4"/>
      <c r="C32" s="4"/>
      <c r="D32" s="5"/>
      <c r="E32" s="4"/>
      <c r="F32" s="65"/>
      <c r="G32" s="6"/>
      <c r="H32" s="6"/>
      <c r="I32" s="6"/>
      <c r="J32" s="7"/>
      <c r="K32" s="8"/>
      <c r="L32" s="6"/>
      <c r="M32" s="4"/>
      <c r="N32" s="6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x14ac:dyDescent="0.25">
      <c r="A33" s="2"/>
      <c r="B33" s="3"/>
      <c r="C33" s="3"/>
      <c r="D33" s="9"/>
      <c r="E33" s="3"/>
      <c r="F33" s="63"/>
      <c r="G33" s="11"/>
      <c r="H33" s="12"/>
      <c r="I33" s="11"/>
      <c r="J33" s="13"/>
      <c r="K33" s="19"/>
      <c r="L33" s="11"/>
      <c r="M33" s="3"/>
      <c r="N33" s="11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x14ac:dyDescent="0.25">
      <c r="A34" s="22"/>
      <c r="B34" s="4"/>
      <c r="C34" s="4"/>
      <c r="D34" s="5"/>
      <c r="E34" s="4"/>
      <c r="F34" s="65"/>
      <c r="G34" s="6"/>
      <c r="H34" s="6"/>
      <c r="I34" s="17"/>
      <c r="J34" s="7"/>
      <c r="K34" s="8"/>
      <c r="L34" s="6"/>
      <c r="M34" s="4"/>
      <c r="N34" s="6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x14ac:dyDescent="0.25">
      <c r="A35" s="2"/>
      <c r="B35" s="3"/>
      <c r="C35" s="3"/>
      <c r="D35" s="9"/>
      <c r="E35" s="3"/>
      <c r="F35" s="63"/>
      <c r="G35" s="11"/>
      <c r="H35" s="12"/>
      <c r="I35" s="16"/>
      <c r="J35" s="13"/>
      <c r="K35" s="19"/>
      <c r="L35" s="11"/>
      <c r="M35" s="3"/>
      <c r="N35" s="11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x14ac:dyDescent="0.25">
      <c r="A36" s="22"/>
      <c r="B36" s="4"/>
      <c r="C36" s="4"/>
      <c r="D36" s="5"/>
      <c r="E36" s="4"/>
      <c r="F36" s="65"/>
      <c r="G36" s="6"/>
      <c r="H36" s="6"/>
      <c r="I36" s="17"/>
      <c r="J36" s="7"/>
      <c r="K36" s="8"/>
      <c r="L36" s="6"/>
      <c r="M36" s="4"/>
      <c r="N36" s="6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x14ac:dyDescent="0.25">
      <c r="A37" s="2"/>
      <c r="B37" s="3"/>
      <c r="C37" s="3"/>
      <c r="D37" s="9"/>
      <c r="E37" s="3"/>
      <c r="F37" s="63"/>
      <c r="G37" s="11"/>
      <c r="H37" s="12"/>
      <c r="I37" s="11"/>
      <c r="J37" s="13"/>
      <c r="K37" s="19"/>
      <c r="L37" s="11"/>
      <c r="M37" s="3"/>
      <c r="N37" s="11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x14ac:dyDescent="0.25">
      <c r="A38" s="22"/>
      <c r="B38" s="4"/>
      <c r="C38" s="4"/>
      <c r="D38" s="5"/>
      <c r="E38" s="4"/>
      <c r="F38" s="65"/>
      <c r="G38" s="6"/>
      <c r="H38" s="6"/>
      <c r="I38" s="17"/>
      <c r="J38" s="7"/>
      <c r="K38" s="8"/>
      <c r="L38" s="6"/>
      <c r="M38" s="4"/>
      <c r="N38" s="6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x14ac:dyDescent="0.25">
      <c r="A39" s="2"/>
      <c r="B39" s="3"/>
      <c r="C39" s="3"/>
      <c r="D39" s="9"/>
      <c r="E39" s="3"/>
      <c r="F39" s="63"/>
      <c r="G39" s="11"/>
      <c r="H39" s="12"/>
      <c r="I39" s="11"/>
      <c r="J39" s="13"/>
      <c r="K39" s="19"/>
      <c r="L39" s="11"/>
      <c r="M39" s="3"/>
      <c r="N39" s="11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x14ac:dyDescent="0.25">
      <c r="A40" s="22"/>
      <c r="B40" s="4"/>
      <c r="C40" s="4"/>
      <c r="D40" s="5"/>
      <c r="E40" s="4"/>
      <c r="F40" s="65"/>
      <c r="G40" s="6"/>
      <c r="H40" s="6"/>
      <c r="I40" s="6"/>
      <c r="J40" s="7"/>
      <c r="K40" s="8"/>
      <c r="L40" s="6"/>
      <c r="M40" s="4"/>
      <c r="N40" s="6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x14ac:dyDescent="0.25">
      <c r="A41" s="2"/>
      <c r="B41" s="10"/>
      <c r="C41" s="10"/>
      <c r="D41" s="9"/>
      <c r="E41" s="3"/>
      <c r="F41" s="63"/>
      <c r="G41" s="11"/>
      <c r="H41" s="12"/>
      <c r="I41" s="11"/>
      <c r="J41" s="13"/>
      <c r="K41" s="14"/>
      <c r="L41" s="11"/>
      <c r="M41" s="3"/>
      <c r="N41" s="11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x14ac:dyDescent="0.25">
      <c r="A42" s="22"/>
      <c r="B42" s="4"/>
      <c r="C42" s="4"/>
      <c r="D42" s="5"/>
      <c r="E42" s="4"/>
      <c r="F42" s="65"/>
      <c r="G42" s="6"/>
      <c r="H42" s="6"/>
      <c r="I42" s="6"/>
      <c r="J42" s="7"/>
      <c r="K42" s="8"/>
      <c r="L42" s="6"/>
      <c r="M42" s="4"/>
      <c r="N42" s="6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x14ac:dyDescent="0.25">
      <c r="A43" s="2"/>
      <c r="B43" s="19"/>
      <c r="C43" s="10"/>
      <c r="D43" s="9"/>
      <c r="E43" s="3"/>
      <c r="F43" s="63"/>
      <c r="G43" s="11"/>
      <c r="H43" s="12"/>
      <c r="I43" s="16"/>
      <c r="J43" s="13"/>
      <c r="K43" s="19"/>
      <c r="L43" s="11"/>
      <c r="M43" s="3"/>
      <c r="N43" s="11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x14ac:dyDescent="0.25">
      <c r="A44" s="22"/>
      <c r="B44" s="4"/>
      <c r="C44" s="4"/>
      <c r="D44" s="5"/>
      <c r="E44" s="4"/>
      <c r="F44" s="65"/>
      <c r="G44" s="6"/>
      <c r="H44" s="6"/>
      <c r="I44" s="6"/>
      <c r="J44" s="7"/>
      <c r="K44" s="8"/>
      <c r="L44" s="6"/>
      <c r="M44" s="4"/>
      <c r="N44" s="6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x14ac:dyDescent="0.25">
      <c r="A45" s="2"/>
      <c r="B45" s="10"/>
      <c r="C45" s="10"/>
      <c r="D45" s="9"/>
      <c r="E45" s="3"/>
      <c r="F45" s="63"/>
      <c r="G45" s="11"/>
      <c r="H45" s="12"/>
      <c r="I45" s="11"/>
      <c r="J45" s="13"/>
      <c r="K45" s="14"/>
      <c r="L45" s="11"/>
      <c r="M45" s="3"/>
      <c r="N45" s="11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x14ac:dyDescent="0.25">
      <c r="A46" s="22"/>
      <c r="B46" s="4"/>
      <c r="C46" s="4"/>
      <c r="D46" s="5"/>
      <c r="E46" s="4"/>
      <c r="F46" s="65"/>
      <c r="G46" s="6"/>
      <c r="H46" s="6"/>
      <c r="I46" s="6"/>
      <c r="J46" s="7"/>
      <c r="K46" s="8"/>
      <c r="L46" s="6"/>
      <c r="M46" s="4"/>
      <c r="N46" s="6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x14ac:dyDescent="0.25">
      <c r="A47" s="2"/>
      <c r="B47" s="10"/>
      <c r="C47" s="10"/>
      <c r="D47" s="9"/>
      <c r="E47" s="3"/>
      <c r="F47" s="63"/>
      <c r="G47" s="11"/>
      <c r="H47" s="12"/>
      <c r="I47" s="11"/>
      <c r="J47" s="13"/>
      <c r="K47" s="14"/>
      <c r="L47" s="11"/>
      <c r="M47" s="3"/>
      <c r="N47" s="11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15.75" thickBot="1" x14ac:dyDescent="0.3">
      <c r="A48" s="22"/>
      <c r="B48" s="4"/>
      <c r="C48" s="4"/>
      <c r="D48" s="4"/>
      <c r="E48" s="4"/>
      <c r="F48" s="65"/>
      <c r="G48" s="6"/>
      <c r="H48" s="6"/>
      <c r="I48" s="6"/>
      <c r="J48" s="22"/>
      <c r="K48" s="23"/>
      <c r="L48" s="6"/>
      <c r="M48" s="4"/>
      <c r="N48" s="6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5.75" thickTop="1" x14ac:dyDescent="0.25">
      <c r="A49" s="2"/>
      <c r="B49" s="3"/>
      <c r="C49" s="3"/>
      <c r="D49" s="3"/>
      <c r="E49" s="3"/>
      <c r="F49" s="63"/>
      <c r="G49" s="11"/>
      <c r="H49" s="12"/>
      <c r="I49" s="11"/>
      <c r="J49" s="10"/>
      <c r="K49" s="19"/>
      <c r="L49" s="11"/>
      <c r="M49" s="3"/>
      <c r="N49" s="11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x14ac:dyDescent="0.25">
      <c r="A50" s="22"/>
      <c r="B50" s="4"/>
      <c r="C50" s="4"/>
      <c r="D50" s="4"/>
      <c r="E50" s="4"/>
      <c r="F50" s="65"/>
      <c r="G50" s="6"/>
      <c r="H50" s="6"/>
      <c r="I50" s="6"/>
      <c r="J50" s="4"/>
      <c r="K50" s="18"/>
      <c r="L50" s="6"/>
      <c r="M50" s="4"/>
      <c r="N50" s="6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x14ac:dyDescent="0.25">
      <c r="A51" s="2"/>
      <c r="B51" s="3"/>
      <c r="C51" s="3"/>
      <c r="D51" s="3"/>
      <c r="E51" s="3"/>
      <c r="F51" s="63"/>
      <c r="G51" s="11"/>
      <c r="H51" s="12"/>
      <c r="I51" s="11"/>
      <c r="J51" s="10"/>
      <c r="K51" s="19"/>
      <c r="L51" s="11"/>
      <c r="M51" s="3"/>
      <c r="N51" s="11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x14ac:dyDescent="0.25">
      <c r="A52" s="22"/>
      <c r="B52" s="4"/>
      <c r="C52" s="4"/>
      <c r="D52" s="4"/>
      <c r="E52" s="4"/>
      <c r="F52" s="65"/>
      <c r="G52" s="6"/>
      <c r="H52" s="6"/>
      <c r="I52" s="6"/>
      <c r="J52" s="4"/>
      <c r="K52" s="18"/>
      <c r="L52" s="6"/>
      <c r="M52" s="4"/>
      <c r="N52" s="6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x14ac:dyDescent="0.25">
      <c r="A53" s="2"/>
      <c r="B53" s="3"/>
      <c r="C53" s="3"/>
      <c r="D53" s="3"/>
      <c r="E53" s="3"/>
      <c r="F53" s="63"/>
      <c r="G53" s="11"/>
      <c r="H53" s="12"/>
      <c r="I53" s="11"/>
      <c r="J53" s="10"/>
      <c r="K53" s="19"/>
      <c r="L53" s="11"/>
      <c r="M53" s="3"/>
      <c r="N53" s="11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x14ac:dyDescent="0.25">
      <c r="A54" s="22"/>
      <c r="B54" s="4"/>
      <c r="C54" s="4"/>
      <c r="D54" s="4"/>
      <c r="E54" s="4"/>
      <c r="F54" s="65"/>
      <c r="G54" s="6"/>
      <c r="H54" s="6"/>
      <c r="I54" s="6"/>
      <c r="J54" s="4"/>
      <c r="K54" s="18"/>
      <c r="L54" s="6"/>
      <c r="M54" s="4"/>
      <c r="N54" s="6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x14ac:dyDescent="0.25">
      <c r="A55" s="2"/>
      <c r="B55" s="3"/>
      <c r="C55" s="3"/>
      <c r="D55" s="3"/>
      <c r="E55" s="3"/>
      <c r="F55" s="63"/>
      <c r="G55" s="11"/>
      <c r="H55" s="12"/>
      <c r="I55" s="11"/>
      <c r="J55" s="10"/>
      <c r="K55" s="19"/>
      <c r="L55" s="11"/>
      <c r="M55" s="3"/>
      <c r="N55" s="11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x14ac:dyDescent="0.25">
      <c r="A56" s="22"/>
      <c r="B56" s="4"/>
      <c r="C56" s="4"/>
      <c r="D56" s="4"/>
      <c r="E56" s="4"/>
      <c r="F56" s="65"/>
      <c r="G56" s="6"/>
      <c r="H56" s="6"/>
      <c r="I56" s="6"/>
      <c r="J56" s="4"/>
      <c r="K56" s="18"/>
      <c r="L56" s="6"/>
      <c r="M56" s="4"/>
      <c r="N56" s="6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x14ac:dyDescent="0.25">
      <c r="A57" s="2"/>
      <c r="B57" s="3"/>
      <c r="C57" s="3"/>
      <c r="D57" s="3"/>
      <c r="E57" s="3"/>
      <c r="F57" s="63"/>
      <c r="G57" s="11"/>
      <c r="H57" s="12"/>
      <c r="I57" s="11"/>
      <c r="J57" s="10"/>
      <c r="K57" s="19"/>
      <c r="L57" s="11"/>
      <c r="M57" s="3"/>
      <c r="N57" s="11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x14ac:dyDescent="0.25">
      <c r="A58" s="22"/>
      <c r="B58" s="4"/>
      <c r="C58" s="4"/>
      <c r="D58" s="4"/>
      <c r="E58" s="4"/>
      <c r="F58" s="65"/>
      <c r="G58" s="6"/>
      <c r="H58" s="6"/>
      <c r="I58" s="6"/>
      <c r="J58" s="4"/>
      <c r="K58" s="18"/>
      <c r="L58" s="6"/>
      <c r="M58" s="4"/>
      <c r="N58" s="6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x14ac:dyDescent="0.25">
      <c r="A59" s="2"/>
      <c r="B59" s="3"/>
      <c r="C59" s="3"/>
      <c r="D59" s="3"/>
      <c r="E59" s="3"/>
      <c r="F59" s="63"/>
      <c r="G59" s="11"/>
      <c r="H59" s="12"/>
      <c r="I59" s="11"/>
      <c r="J59" s="10"/>
      <c r="K59" s="19"/>
      <c r="L59" s="11"/>
      <c r="M59" s="3"/>
      <c r="N59" s="11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x14ac:dyDescent="0.25">
      <c r="A60" s="22"/>
      <c r="B60" s="4"/>
      <c r="C60" s="4"/>
      <c r="D60" s="4"/>
      <c r="E60" s="4"/>
      <c r="F60" s="65"/>
      <c r="G60" s="6"/>
      <c r="H60" s="6"/>
      <c r="I60" s="6"/>
      <c r="J60" s="4"/>
      <c r="K60" s="18"/>
      <c r="L60" s="6"/>
      <c r="M60" s="4"/>
      <c r="N60" s="6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x14ac:dyDescent="0.25">
      <c r="A61" s="2"/>
      <c r="B61" s="3"/>
      <c r="C61" s="3"/>
      <c r="D61" s="3"/>
      <c r="E61" s="3"/>
      <c r="F61" s="63"/>
      <c r="G61" s="11"/>
      <c r="H61" s="12"/>
      <c r="I61" s="11"/>
      <c r="J61" s="10"/>
      <c r="K61" s="19"/>
      <c r="L61" s="11"/>
      <c r="M61" s="3"/>
      <c r="N61" s="11"/>
      <c r="O61" s="3"/>
      <c r="P61" s="3"/>
      <c r="Q61" s="3"/>
      <c r="R61" s="3"/>
      <c r="S61" s="3"/>
      <c r="T61" s="3"/>
      <c r="U61" s="3"/>
      <c r="V61" s="3"/>
      <c r="W61" s="3"/>
      <c r="X61" s="3"/>
    </row>
  </sheetData>
  <mergeCells count="1">
    <mergeCell ref="A1:K1"/>
  </mergeCells>
  <hyperlinks>
    <hyperlink ref="D5" r:id="rId1" location="/p/FV-10525029&amp;/l/9011" display="https://www.flyeralarm.com/de/p/plakate-im-digital-und-offsetdruck-ab-1-stueck-10524579.html#/p/FV-10525029&amp;/l/9011"/>
  </hyperlinks>
  <pageMargins left="0.7" right="0.7" top="0.78740157499999996" bottom="0.78740157499999996" header="0.3" footer="0.3"/>
  <pageSetup paperSize="9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"/>
  <sheetViews>
    <sheetView tabSelected="1" topLeftCell="E1" workbookViewId="0">
      <selection activeCell="K3" sqref="K3"/>
    </sheetView>
  </sheetViews>
  <sheetFormatPr baseColWidth="10" defaultRowHeight="15" x14ac:dyDescent="0.25"/>
  <cols>
    <col min="2" max="2" width="38.140625" customWidth="1"/>
    <col min="4" max="4" width="12.7109375" customWidth="1"/>
    <col min="5" max="5" width="74" customWidth="1"/>
    <col min="12" max="12" width="16" customWidth="1"/>
  </cols>
  <sheetData>
    <row r="1" spans="1:24" x14ac:dyDescent="0.25">
      <c r="A1" s="71" t="s">
        <v>317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</row>
    <row r="2" spans="1:24" x14ac:dyDescent="0.25">
      <c r="A2" s="22" t="s">
        <v>5</v>
      </c>
      <c r="B2" s="22" t="s">
        <v>6</v>
      </c>
      <c r="C2" s="22" t="s">
        <v>7</v>
      </c>
      <c r="D2" s="22" t="s">
        <v>8</v>
      </c>
      <c r="E2" s="22" t="s">
        <v>9</v>
      </c>
      <c r="F2" s="22" t="s">
        <v>111</v>
      </c>
      <c r="G2" s="25" t="s">
        <v>10</v>
      </c>
      <c r="H2" s="25" t="s">
        <v>112</v>
      </c>
      <c r="I2" s="25" t="s">
        <v>11</v>
      </c>
      <c r="J2" s="22" t="s">
        <v>113</v>
      </c>
      <c r="K2" s="26" t="s">
        <v>99</v>
      </c>
      <c r="L2" s="25" t="s">
        <v>12</v>
      </c>
    </row>
    <row r="3" spans="1:24" ht="15.75" thickBot="1" x14ac:dyDescent="0.3">
      <c r="D3" s="1"/>
      <c r="G3" s="69"/>
      <c r="H3" s="69"/>
      <c r="I3" s="69"/>
      <c r="J3" s="69"/>
      <c r="K3" s="24">
        <f>SUM(K4:K35)</f>
        <v>223.9</v>
      </c>
      <c r="L3" s="3"/>
    </row>
    <row r="4" spans="1:24" s="3" customFormat="1" ht="15.75" thickTop="1" x14ac:dyDescent="0.25">
      <c r="A4" s="22" t="s">
        <v>318</v>
      </c>
      <c r="B4" s="4" t="s">
        <v>319</v>
      </c>
      <c r="C4" s="4" t="s">
        <v>14</v>
      </c>
      <c r="D4" s="5" t="s">
        <v>320</v>
      </c>
      <c r="E4" s="4" t="s">
        <v>321</v>
      </c>
      <c r="F4" s="4">
        <v>4</v>
      </c>
      <c r="G4" s="6">
        <v>25</v>
      </c>
      <c r="H4" s="6">
        <f>F4*G4</f>
        <v>100</v>
      </c>
      <c r="I4" s="6">
        <v>0</v>
      </c>
      <c r="J4" s="7">
        <f>SUM(H4,I4)</f>
        <v>100</v>
      </c>
      <c r="K4" s="8">
        <f>J4</f>
        <v>100</v>
      </c>
      <c r="L4" s="6"/>
      <c r="M4" s="4"/>
      <c r="N4" s="6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s="3" customFormat="1" x14ac:dyDescent="0.25">
      <c r="A5" s="2" t="s">
        <v>323</v>
      </c>
      <c r="B5" s="3" t="s">
        <v>322</v>
      </c>
      <c r="C5" s="3" t="s">
        <v>19</v>
      </c>
      <c r="D5" s="9" t="s">
        <v>20</v>
      </c>
      <c r="E5" s="3" t="s">
        <v>324</v>
      </c>
      <c r="F5" s="3">
        <v>8</v>
      </c>
      <c r="G5" s="29">
        <v>14.25</v>
      </c>
      <c r="H5" s="29">
        <f>F5*G5</f>
        <v>114</v>
      </c>
      <c r="I5" s="29">
        <v>9.9</v>
      </c>
      <c r="J5" s="29">
        <f>SUM(H5,I5)</f>
        <v>123.9</v>
      </c>
      <c r="K5" s="29">
        <f>J5</f>
        <v>123.9</v>
      </c>
    </row>
    <row r="6" spans="1:24" x14ac:dyDescent="0.25">
      <c r="A6" s="22"/>
      <c r="B6" s="4"/>
      <c r="C6" s="4"/>
      <c r="D6" s="5"/>
      <c r="E6" s="4"/>
      <c r="F6" s="65"/>
      <c r="G6" s="6"/>
      <c r="H6" s="6"/>
      <c r="I6" s="6"/>
      <c r="J6" s="7"/>
      <c r="K6" s="8"/>
      <c r="L6" s="6"/>
      <c r="M6" s="4"/>
      <c r="N6" s="6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x14ac:dyDescent="0.25">
      <c r="A7" s="2"/>
      <c r="B7" s="3"/>
      <c r="C7" s="3"/>
      <c r="D7" s="9"/>
      <c r="E7" s="3"/>
      <c r="F7" s="63"/>
      <c r="G7" s="11"/>
      <c r="H7" s="12"/>
      <c r="I7" s="11"/>
      <c r="J7" s="13"/>
      <c r="K7" s="14"/>
      <c r="L7" s="11"/>
      <c r="M7" s="3"/>
      <c r="N7" s="11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x14ac:dyDescent="0.25">
      <c r="A8" s="22"/>
      <c r="B8" s="4"/>
      <c r="C8" s="4"/>
      <c r="D8" s="5"/>
      <c r="E8" s="4"/>
      <c r="F8" s="65"/>
      <c r="G8" s="6"/>
      <c r="H8" s="6"/>
      <c r="I8" s="6"/>
      <c r="J8" s="7"/>
      <c r="K8" s="8"/>
      <c r="L8" s="6"/>
      <c r="M8" s="4"/>
      <c r="N8" s="6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x14ac:dyDescent="0.25">
      <c r="A9" s="2"/>
      <c r="B9" s="3"/>
      <c r="C9" s="3"/>
      <c r="D9" s="9"/>
      <c r="E9" s="3"/>
      <c r="F9" s="63"/>
      <c r="G9" s="11"/>
      <c r="H9" s="12"/>
      <c r="I9" s="11"/>
      <c r="J9" s="13"/>
      <c r="K9" s="14"/>
      <c r="L9" s="11"/>
      <c r="M9" s="3"/>
      <c r="N9" s="11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x14ac:dyDescent="0.25">
      <c r="A10" s="22"/>
      <c r="B10" s="4"/>
      <c r="C10" s="4"/>
      <c r="D10" s="5"/>
      <c r="E10" s="4"/>
      <c r="F10" s="65"/>
      <c r="G10" s="6"/>
      <c r="H10" s="6"/>
      <c r="I10" s="6"/>
      <c r="J10" s="7"/>
      <c r="K10" s="8"/>
      <c r="L10" s="6"/>
      <c r="M10" s="4"/>
      <c r="N10" s="6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x14ac:dyDescent="0.25">
      <c r="A11" s="2"/>
      <c r="B11" s="3"/>
      <c r="C11" s="3"/>
      <c r="D11" s="9"/>
      <c r="E11" s="3"/>
      <c r="F11" s="63"/>
      <c r="G11" s="11"/>
      <c r="H11" s="12"/>
      <c r="I11" s="11"/>
      <c r="J11" s="13"/>
      <c r="K11" s="14"/>
      <c r="L11" s="11"/>
      <c r="M11" s="3"/>
      <c r="N11" s="11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x14ac:dyDescent="0.25">
      <c r="A12" s="22"/>
      <c r="B12" s="4"/>
      <c r="C12" s="4"/>
      <c r="D12" s="5"/>
      <c r="E12" s="18"/>
      <c r="F12" s="65"/>
      <c r="G12" s="6"/>
      <c r="H12" s="6"/>
      <c r="I12" s="6"/>
      <c r="J12" s="7"/>
      <c r="K12" s="8"/>
      <c r="L12" s="6"/>
      <c r="M12" s="4"/>
      <c r="N12" s="6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x14ac:dyDescent="0.25">
      <c r="A13" s="2"/>
      <c r="B13" s="3"/>
      <c r="C13" s="3"/>
      <c r="D13" s="9"/>
      <c r="E13" s="19"/>
      <c r="F13" s="63"/>
      <c r="G13" s="11"/>
      <c r="H13" s="12"/>
      <c r="I13" s="11"/>
      <c r="J13" s="13"/>
      <c r="K13" s="14"/>
      <c r="L13" s="11"/>
      <c r="M13" s="3"/>
      <c r="N13" s="11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x14ac:dyDescent="0.25">
      <c r="A14" s="22"/>
      <c r="B14" s="4"/>
      <c r="C14" s="4"/>
      <c r="D14" s="5"/>
      <c r="E14" s="4"/>
      <c r="F14" s="65"/>
      <c r="G14" s="6"/>
      <c r="H14" s="6"/>
      <c r="I14" s="6"/>
      <c r="J14" s="7"/>
      <c r="K14" s="8"/>
      <c r="L14" s="67"/>
      <c r="M14" s="4"/>
      <c r="N14" s="6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x14ac:dyDescent="0.25">
      <c r="A15" s="2"/>
      <c r="B15" s="3"/>
      <c r="C15" s="3"/>
      <c r="D15" s="1"/>
      <c r="E15" s="3"/>
      <c r="F15" s="63"/>
      <c r="G15" s="11"/>
      <c r="H15" s="12"/>
      <c r="I15" s="11"/>
      <c r="J15" s="13"/>
      <c r="K15" s="14"/>
      <c r="L15" s="11"/>
      <c r="M15" s="3"/>
      <c r="N15" s="11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x14ac:dyDescent="0.25">
      <c r="A16" s="22"/>
      <c r="B16" s="4"/>
      <c r="C16" s="4"/>
      <c r="D16" s="5"/>
      <c r="E16" s="4"/>
      <c r="F16" s="65"/>
      <c r="G16" s="6"/>
      <c r="H16" s="6"/>
      <c r="I16" s="6"/>
      <c r="J16" s="7"/>
      <c r="K16" s="8"/>
      <c r="L16" s="6"/>
      <c r="M16" s="4"/>
      <c r="N16" s="6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x14ac:dyDescent="0.25">
      <c r="A17" s="2"/>
      <c r="B17" s="3"/>
      <c r="C17" s="3"/>
      <c r="D17" s="9"/>
      <c r="E17" s="3"/>
      <c r="F17" s="63"/>
      <c r="G17" s="11"/>
      <c r="H17" s="12"/>
      <c r="I17" s="11"/>
      <c r="J17" s="13"/>
      <c r="K17" s="14"/>
      <c r="L17" s="11"/>
      <c r="M17" s="3"/>
      <c r="N17" s="11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x14ac:dyDescent="0.25">
      <c r="A18" s="22"/>
      <c r="B18" s="4"/>
      <c r="C18" s="4"/>
      <c r="D18" s="5"/>
      <c r="E18" s="4"/>
      <c r="F18" s="65"/>
      <c r="G18" s="6"/>
      <c r="H18" s="6"/>
      <c r="I18" s="6"/>
      <c r="J18" s="7"/>
      <c r="K18" s="8"/>
      <c r="L18" s="6"/>
      <c r="M18" s="4"/>
      <c r="N18" s="6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x14ac:dyDescent="0.25">
      <c r="A19" s="2"/>
      <c r="B19" s="3"/>
      <c r="C19" s="3"/>
      <c r="D19" s="9"/>
      <c r="E19" s="3"/>
      <c r="F19" s="63"/>
      <c r="G19" s="11"/>
      <c r="H19" s="12"/>
      <c r="I19" s="16"/>
      <c r="J19" s="13"/>
      <c r="K19" s="14"/>
      <c r="L19" s="11"/>
      <c r="M19" s="3"/>
      <c r="N19" s="11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x14ac:dyDescent="0.25">
      <c r="A20" s="22"/>
      <c r="B20" s="4"/>
      <c r="C20" s="4"/>
      <c r="D20" s="5"/>
      <c r="E20" s="4"/>
      <c r="F20" s="65"/>
      <c r="G20" s="6"/>
      <c r="H20" s="6"/>
      <c r="I20" s="17"/>
      <c r="J20" s="7"/>
      <c r="K20" s="8"/>
      <c r="L20" s="6"/>
      <c r="M20" s="4"/>
      <c r="N20" s="6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x14ac:dyDescent="0.25">
      <c r="A21" s="2"/>
      <c r="B21" s="3"/>
      <c r="C21" s="3"/>
      <c r="D21" s="9"/>
      <c r="E21" s="3"/>
      <c r="F21" s="63"/>
      <c r="G21" s="11"/>
      <c r="H21" s="12"/>
      <c r="I21" s="11"/>
      <c r="J21" s="13"/>
      <c r="K21" s="14"/>
      <c r="L21" s="11"/>
      <c r="M21" s="3"/>
      <c r="N21" s="11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x14ac:dyDescent="0.25">
      <c r="A22" s="22"/>
      <c r="B22" s="4"/>
      <c r="C22" s="4"/>
      <c r="D22" s="5"/>
      <c r="E22" s="4"/>
      <c r="F22" s="65"/>
      <c r="G22" s="6"/>
      <c r="H22" s="6"/>
      <c r="I22" s="6"/>
      <c r="J22" s="7"/>
      <c r="K22" s="8"/>
      <c r="L22" s="6"/>
      <c r="M22" s="4"/>
      <c r="N22" s="6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x14ac:dyDescent="0.25">
      <c r="A23" s="2"/>
      <c r="B23" s="3"/>
      <c r="C23" s="3"/>
      <c r="D23" s="9"/>
      <c r="E23" s="3"/>
      <c r="F23" s="63"/>
      <c r="G23" s="11"/>
      <c r="H23" s="12"/>
      <c r="I23" s="16"/>
      <c r="J23" s="13"/>
      <c r="K23" s="14"/>
      <c r="L23" s="11"/>
      <c r="M23" s="3"/>
      <c r="N23" s="11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x14ac:dyDescent="0.25">
      <c r="A24" s="22"/>
      <c r="B24" s="4"/>
      <c r="C24" s="4"/>
      <c r="D24" s="5"/>
      <c r="E24" s="4"/>
      <c r="F24" s="65"/>
      <c r="G24" s="6"/>
      <c r="H24" s="6"/>
      <c r="I24" s="17"/>
      <c r="J24" s="7"/>
      <c r="K24" s="8"/>
      <c r="L24" s="6"/>
      <c r="M24" s="4"/>
      <c r="N24" s="6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x14ac:dyDescent="0.25">
      <c r="A25" s="2"/>
      <c r="B25" s="3"/>
      <c r="C25" s="3"/>
      <c r="D25" s="9"/>
      <c r="E25" s="3"/>
      <c r="F25" s="63"/>
      <c r="G25" s="11"/>
      <c r="H25" s="12"/>
      <c r="I25" s="20"/>
      <c r="J25" s="13"/>
      <c r="K25" s="19"/>
      <c r="L25" s="11"/>
      <c r="M25" s="3"/>
      <c r="N25" s="11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x14ac:dyDescent="0.25">
      <c r="A26" s="22"/>
      <c r="B26" s="4"/>
      <c r="C26" s="4"/>
      <c r="D26" s="5"/>
      <c r="E26" s="4"/>
      <c r="F26" s="65"/>
      <c r="G26" s="6"/>
      <c r="H26" s="6"/>
      <c r="I26" s="21"/>
      <c r="J26" s="7"/>
      <c r="K26" s="18"/>
      <c r="L26" s="6"/>
      <c r="M26" s="4"/>
      <c r="N26" s="6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x14ac:dyDescent="0.25">
      <c r="A27" s="2"/>
      <c r="B27" s="3"/>
      <c r="C27" s="3"/>
      <c r="D27" s="9"/>
      <c r="E27" s="3"/>
      <c r="F27" s="63"/>
      <c r="G27" s="11"/>
      <c r="H27" s="12"/>
      <c r="I27" s="11"/>
      <c r="J27" s="13"/>
      <c r="K27" s="14"/>
      <c r="L27" s="12"/>
      <c r="M27" s="3"/>
      <c r="N27" s="11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x14ac:dyDescent="0.25">
      <c r="A28" s="22"/>
      <c r="B28" s="4"/>
      <c r="C28" s="4"/>
      <c r="D28" s="5"/>
      <c r="E28" s="4"/>
      <c r="F28" s="65"/>
      <c r="G28" s="6"/>
      <c r="H28" s="6"/>
      <c r="I28" s="6"/>
      <c r="J28" s="7"/>
      <c r="K28" s="8"/>
      <c r="L28" s="6"/>
      <c r="M28" s="4"/>
      <c r="N28" s="6"/>
      <c r="O28" s="4"/>
      <c r="P28" s="4"/>
      <c r="Q28" s="4"/>
      <c r="R28" s="4"/>
      <c r="S28" s="4"/>
      <c r="T28" s="4"/>
      <c r="U28" s="4"/>
      <c r="V28" s="4"/>
      <c r="W28" s="4"/>
      <c r="X28" s="4"/>
    </row>
  </sheetData>
  <mergeCells count="1">
    <mergeCell ref="A1:L1"/>
  </mergeCells>
  <hyperlinks>
    <hyperlink ref="D5" r:id="rId1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5</vt:i4>
      </vt:variant>
    </vt:vector>
  </HeadingPairs>
  <TitlesOfParts>
    <vt:vector size="12" baseType="lpstr">
      <vt:lpstr>ÜBERSICHT</vt:lpstr>
      <vt:lpstr>P0000_E-Bike+Zubehör</vt:lpstr>
      <vt:lpstr>P1000_Elektronik</vt:lpstr>
      <vt:lpstr>P2000_Boden_Wasser</vt:lpstr>
      <vt:lpstr>P3000_Werkzeug</vt:lpstr>
      <vt:lpstr>P4000_PR</vt:lpstr>
      <vt:lpstr>P5000_Baumaterialien</vt:lpstr>
      <vt:lpstr>'P0000_E-Bike+Zubehör'!Druckbereich</vt:lpstr>
      <vt:lpstr>P1000_Elektronik!Druckbereich</vt:lpstr>
      <vt:lpstr>P2000_Boden_Wasser!Druckbereich</vt:lpstr>
      <vt:lpstr>P3000_Werkzeug!Druckbereich</vt:lpstr>
      <vt:lpstr>ÜBERSICHT!Druckbereich</vt:lpstr>
    </vt:vector>
  </TitlesOfParts>
  <Company>Hochschule Rhein-Waal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</dc:creator>
  <cp:lastModifiedBy>Praktikant Nachhaltigkeit</cp:lastModifiedBy>
  <cp:lastPrinted>2021-11-17T11:12:49Z</cp:lastPrinted>
  <dcterms:created xsi:type="dcterms:W3CDTF">2021-02-20T11:04:05Z</dcterms:created>
  <dcterms:modified xsi:type="dcterms:W3CDTF">2021-11-17T12:11:14Z</dcterms:modified>
</cp:coreProperties>
</file>